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iyawak\Desktop\"/>
    </mc:Choice>
  </mc:AlternateContent>
  <bookViews>
    <workbookView xWindow="0" yWindow="0" windowWidth="18570" windowHeight="8955"/>
  </bookViews>
  <sheets>
    <sheet name="営業月報１月" sheetId="1" r:id="rId1"/>
    <sheet name="営業月報２月" sheetId="2" r:id="rId2"/>
    <sheet name="営業月報３月" sheetId="3" r:id="rId3"/>
    <sheet name="営業月報４月" sheetId="4" r:id="rId4"/>
    <sheet name="営業月報５月" sheetId="5" r:id="rId5"/>
    <sheet name="営業月報６月" sheetId="6" r:id="rId6"/>
    <sheet name="営業月報７月" sheetId="7" r:id="rId7"/>
    <sheet name="営業月報８月" sheetId="8" r:id="rId8"/>
    <sheet name="営業月報９月" sheetId="9" r:id="rId9"/>
    <sheet name="営業月報１０月" sheetId="10" r:id="rId10"/>
    <sheet name="営業月報１１月" sheetId="11" r:id="rId11"/>
    <sheet name="営業月報１２月" sheetId="12" r:id="rId12"/>
    <sheet name="Module1" sheetId="13" state="veryHidden" r:id="rId13"/>
    <sheet name="Module2" sheetId="14" state="veryHidden" r:id="rId14"/>
  </sheets>
  <calcPr calcId="162913"/>
</workbook>
</file>

<file path=xl/calcChain.xml><?xml version="1.0" encoding="utf-8"?>
<calcChain xmlns="http://schemas.openxmlformats.org/spreadsheetml/2006/main">
  <c r="F7" i="11" l="1"/>
  <c r="F7" i="10"/>
  <c r="F7" i="12"/>
  <c r="C7" i="2" l="1"/>
  <c r="G7" i="1" l="1"/>
  <c r="E7" i="1"/>
  <c r="C33" i="1"/>
  <c r="C7" i="10" l="1"/>
  <c r="E7" i="10" s="1"/>
  <c r="C8" i="10"/>
  <c r="E8" i="10" s="1"/>
  <c r="F8" i="10"/>
  <c r="C9" i="10"/>
  <c r="E9" i="10" s="1"/>
  <c r="F9" i="10"/>
  <c r="D10" i="10"/>
  <c r="D11" i="10"/>
  <c r="C33" i="10"/>
  <c r="C34" i="10"/>
  <c r="D36" i="10"/>
  <c r="D37" i="10"/>
  <c r="C7" i="11"/>
  <c r="C33" i="11" s="1"/>
  <c r="C8" i="11"/>
  <c r="E8" i="11" s="1"/>
  <c r="F8" i="11"/>
  <c r="C9" i="11"/>
  <c r="E9" i="11" s="1"/>
  <c r="F9" i="11"/>
  <c r="C10" i="11"/>
  <c r="E10" i="11" s="1"/>
  <c r="D10" i="11"/>
  <c r="C11" i="11"/>
  <c r="D11" i="11"/>
  <c r="C34" i="11"/>
  <c r="D36" i="11"/>
  <c r="D37" i="11"/>
  <c r="C11" i="12" s="1"/>
  <c r="C7" i="12"/>
  <c r="E7" i="12" s="1"/>
  <c r="C8" i="12"/>
  <c r="E8" i="12" s="1"/>
  <c r="F8" i="12"/>
  <c r="C9" i="12"/>
  <c r="E9" i="12" s="1"/>
  <c r="F9" i="12"/>
  <c r="C10" i="12"/>
  <c r="D10" i="12"/>
  <c r="E10" i="12" s="1"/>
  <c r="D11" i="12"/>
  <c r="C33" i="12"/>
  <c r="C34" i="12"/>
  <c r="C36" i="12"/>
  <c r="D36" i="12"/>
  <c r="D37" i="12"/>
  <c r="G7" i="2"/>
  <c r="G7" i="3" s="1"/>
  <c r="G7" i="4" s="1"/>
  <c r="G7" i="5" s="1"/>
  <c r="G7" i="6" s="1"/>
  <c r="G7" i="7" s="1"/>
  <c r="G7" i="8" s="1"/>
  <c r="G7" i="9" s="1"/>
  <c r="G7" i="10" s="1"/>
  <c r="G7" i="11" s="1"/>
  <c r="G7" i="12" s="1"/>
  <c r="E8" i="1"/>
  <c r="G8" i="1"/>
  <c r="E9" i="1"/>
  <c r="G9" i="1"/>
  <c r="C10" i="1"/>
  <c r="C36" i="1" s="1"/>
  <c r="D10" i="1"/>
  <c r="G10" i="1"/>
  <c r="C11" i="1"/>
  <c r="D11" i="1"/>
  <c r="C34" i="1"/>
  <c r="C35" i="1"/>
  <c r="D36" i="1"/>
  <c r="C10" i="2" s="1"/>
  <c r="C37" i="1"/>
  <c r="D37" i="1"/>
  <c r="C11" i="2" s="1"/>
  <c r="E7" i="2"/>
  <c r="F7" i="2"/>
  <c r="C8" i="2"/>
  <c r="E8" i="2"/>
  <c r="F8" i="2"/>
  <c r="G8" i="2"/>
  <c r="G8" i="3" s="1"/>
  <c r="G8" i="4" s="1"/>
  <c r="G8" i="5" s="1"/>
  <c r="G8" i="6" s="1"/>
  <c r="G8" i="7" s="1"/>
  <c r="G8" i="8" s="1"/>
  <c r="G8" i="9" s="1"/>
  <c r="G8" i="10" s="1"/>
  <c r="G8" i="11" s="1"/>
  <c r="G8" i="12" s="1"/>
  <c r="C9" i="2"/>
  <c r="E9" i="2"/>
  <c r="F9" i="2"/>
  <c r="G9" i="2"/>
  <c r="G9" i="3" s="1"/>
  <c r="G9" i="4" s="1"/>
  <c r="G9" i="5" s="1"/>
  <c r="G9" i="6" s="1"/>
  <c r="G9" i="7" s="1"/>
  <c r="G9" i="8" s="1"/>
  <c r="G9" i="9" s="1"/>
  <c r="G9" i="10" s="1"/>
  <c r="G9" i="11" s="1"/>
  <c r="G9" i="12" s="1"/>
  <c r="D10" i="2"/>
  <c r="F10" i="2" s="1"/>
  <c r="D11" i="2"/>
  <c r="C33" i="2"/>
  <c r="C34" i="2"/>
  <c r="C35" i="2"/>
  <c r="D36" i="2"/>
  <c r="D37" i="2"/>
  <c r="C11" i="3" s="1"/>
  <c r="C7" i="3"/>
  <c r="E7" i="3" s="1"/>
  <c r="F7" i="3"/>
  <c r="C8" i="3"/>
  <c r="E8" i="3"/>
  <c r="F8" i="3"/>
  <c r="C9" i="3"/>
  <c r="E9" i="3" s="1"/>
  <c r="F9" i="3"/>
  <c r="C10" i="3"/>
  <c r="D10" i="3"/>
  <c r="D11" i="3"/>
  <c r="C34" i="3"/>
  <c r="D36" i="3"/>
  <c r="C10" i="4" s="1"/>
  <c r="D37" i="3"/>
  <c r="C11" i="4" s="1"/>
  <c r="C7" i="4"/>
  <c r="E7" i="4" s="1"/>
  <c r="F7" i="4"/>
  <c r="C8" i="4"/>
  <c r="E8" i="4" s="1"/>
  <c r="F8" i="4"/>
  <c r="C9" i="4"/>
  <c r="E9" i="4"/>
  <c r="F9" i="4"/>
  <c r="D10" i="4"/>
  <c r="D11" i="4"/>
  <c r="C35" i="4"/>
  <c r="D36" i="4"/>
  <c r="D37" i="4"/>
  <c r="C11" i="5" s="1"/>
  <c r="C7" i="5"/>
  <c r="E7" i="5" s="1"/>
  <c r="F7" i="5"/>
  <c r="C8" i="5"/>
  <c r="E8" i="5" s="1"/>
  <c r="F8" i="5"/>
  <c r="C9" i="5"/>
  <c r="E9" i="5" s="1"/>
  <c r="F9" i="5"/>
  <c r="C10" i="5"/>
  <c r="D10" i="5"/>
  <c r="D11" i="5"/>
  <c r="C34" i="5"/>
  <c r="D36" i="5"/>
  <c r="C10" i="6" s="1"/>
  <c r="D37" i="5"/>
  <c r="C11" i="6" s="1"/>
  <c r="C7" i="6"/>
  <c r="E7" i="6" s="1"/>
  <c r="F7" i="6"/>
  <c r="C8" i="6"/>
  <c r="E8" i="6" s="1"/>
  <c r="F8" i="6"/>
  <c r="C9" i="6"/>
  <c r="C35" i="6" s="1"/>
  <c r="F9" i="6"/>
  <c r="D10" i="6"/>
  <c r="D11" i="6"/>
  <c r="D36" i="6"/>
  <c r="D37" i="6"/>
  <c r="C11" i="7" s="1"/>
  <c r="C7" i="7"/>
  <c r="E7" i="7" s="1"/>
  <c r="F7" i="7"/>
  <c r="C8" i="7"/>
  <c r="E8" i="7" s="1"/>
  <c r="F8" i="7"/>
  <c r="C9" i="7"/>
  <c r="E9" i="7" s="1"/>
  <c r="F9" i="7"/>
  <c r="C10" i="7"/>
  <c r="D10" i="7"/>
  <c r="F10" i="7"/>
  <c r="D11" i="7"/>
  <c r="D36" i="7"/>
  <c r="C10" i="8" s="1"/>
  <c r="D37" i="7"/>
  <c r="C11" i="8" s="1"/>
  <c r="C7" i="8"/>
  <c r="C33" i="8" s="1"/>
  <c r="F7" i="8"/>
  <c r="C8" i="8"/>
  <c r="C34" i="8" s="1"/>
  <c r="E8" i="8"/>
  <c r="F8" i="8"/>
  <c r="C9" i="8"/>
  <c r="C35" i="8" s="1"/>
  <c r="F9" i="8"/>
  <c r="D10" i="8"/>
  <c r="D11" i="8"/>
  <c r="D36" i="8"/>
  <c r="C10" i="9" s="1"/>
  <c r="D37" i="8"/>
  <c r="C11" i="9" s="1"/>
  <c r="C7" i="9"/>
  <c r="E7" i="9" s="1"/>
  <c r="F7" i="9"/>
  <c r="C8" i="9"/>
  <c r="E8" i="9" s="1"/>
  <c r="F8" i="9"/>
  <c r="C9" i="9"/>
  <c r="E9" i="9" s="1"/>
  <c r="F9" i="9"/>
  <c r="D10" i="9"/>
  <c r="D11" i="9"/>
  <c r="D36" i="9"/>
  <c r="C10" i="10" s="1"/>
  <c r="D37" i="9"/>
  <c r="C11" i="10" s="1"/>
  <c r="F10" i="8" l="1"/>
  <c r="E9" i="6"/>
  <c r="E7" i="8"/>
  <c r="E9" i="8"/>
  <c r="C35" i="12"/>
  <c r="C37" i="11"/>
  <c r="F10" i="11"/>
  <c r="C37" i="10"/>
  <c r="E10" i="9"/>
  <c r="C37" i="8"/>
  <c r="C34" i="9"/>
  <c r="E10" i="7"/>
  <c r="C37" i="6"/>
  <c r="C34" i="7"/>
  <c r="F10" i="5"/>
  <c r="C34" i="6"/>
  <c r="C33" i="6"/>
  <c r="E10" i="5"/>
  <c r="F10" i="6"/>
  <c r="C37" i="4"/>
  <c r="C34" i="4"/>
  <c r="C33" i="4"/>
  <c r="F10" i="4"/>
  <c r="C37" i="2"/>
  <c r="C33" i="3"/>
  <c r="C36" i="3"/>
  <c r="E10" i="3"/>
  <c r="C36" i="7"/>
  <c r="C36" i="5"/>
  <c r="C37" i="12"/>
  <c r="F10" i="9"/>
  <c r="C35" i="3"/>
  <c r="C33" i="9"/>
  <c r="C33" i="7"/>
  <c r="C33" i="5"/>
  <c r="E10" i="1"/>
  <c r="F10" i="12"/>
  <c r="C37" i="3"/>
  <c r="C37" i="9"/>
  <c r="C37" i="7"/>
  <c r="C37" i="5"/>
  <c r="F10" i="3"/>
  <c r="E10" i="8"/>
  <c r="C36" i="8"/>
  <c r="E10" i="6"/>
  <c r="C36" i="6"/>
  <c r="E10" i="4"/>
  <c r="C36" i="4"/>
  <c r="C36" i="10"/>
  <c r="E10" i="10"/>
  <c r="E10" i="2"/>
  <c r="C36" i="2"/>
  <c r="C35" i="11"/>
  <c r="E7" i="11"/>
  <c r="F10" i="10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C35" i="10"/>
  <c r="C36" i="9"/>
  <c r="C35" i="9"/>
  <c r="C35" i="7"/>
  <c r="C35" i="5"/>
  <c r="C36" i="11"/>
</calcChain>
</file>

<file path=xl/sharedStrings.xml><?xml version="1.0" encoding="utf-8"?>
<sst xmlns="http://schemas.openxmlformats.org/spreadsheetml/2006/main" count="287" uniqueCount="30">
  <si>
    <t>月度  目標 ・ 実績</t>
  </si>
  <si>
    <t>目標</t>
  </si>
  <si>
    <t>実績</t>
  </si>
  <si>
    <t>達成率</t>
  </si>
  <si>
    <t>前月比</t>
  </si>
  <si>
    <t>実績累計</t>
  </si>
  <si>
    <t>売上高</t>
  </si>
  <si>
    <t>入金</t>
  </si>
  <si>
    <t>原価</t>
  </si>
  <si>
    <t>粗利益</t>
  </si>
  <si>
    <t>回収率</t>
  </si>
  <si>
    <t>今月の目標</t>
  </si>
  <si>
    <t>活動報告</t>
  </si>
  <si>
    <t>今月の特記事項</t>
  </si>
  <si>
    <t>来   月   の   目   標</t>
  </si>
  <si>
    <t>今月の過不足</t>
  </si>
  <si>
    <t>来月の目標</t>
  </si>
  <si>
    <t>来月の活動計画</t>
  </si>
  <si>
    <t>５</t>
  </si>
  <si>
    <t>６</t>
  </si>
  <si>
    <t>７</t>
  </si>
  <si>
    <t>８</t>
  </si>
  <si>
    <t>９</t>
  </si>
  <si>
    <t>１０</t>
  </si>
  <si>
    <t>１１</t>
  </si>
  <si>
    <t>１２</t>
  </si>
  <si>
    <t>月度  目標 ・ 実績</t>
    <phoneticPr fontId="5"/>
  </si>
  <si>
    <t>２</t>
    <phoneticPr fontId="5"/>
  </si>
  <si>
    <t>３</t>
    <phoneticPr fontId="5"/>
  </si>
  <si>
    <t>４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</si>
</sst>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2"/>
      <name val="ＭＳ ゴシック"/>
      <family val="3"/>
      <charset val="128"/>
    </font>
    <font>
      <sz val="12"/>
      <color indexed="25"/>
      <name val="ＭＳ ゴシック"/>
      <family val="3"/>
      <charset val="128"/>
    </font>
    <font>
      <b/>
      <sz val="20"/>
      <color indexed="39"/>
      <name val="ＭＳ ゴシック"/>
      <family val="3"/>
      <charset val="128"/>
    </font>
    <font>
      <sz val="6"/>
      <name val="ＭＳ Ｐ明朝"/>
      <family val="1"/>
      <charset val="128"/>
    </font>
    <font>
      <sz val="12"/>
      <color indexed="3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indexed="39"/>
      <name val="HGSｺﾞｼｯｸM"/>
      <family val="3"/>
      <charset val="128"/>
    </font>
    <font>
      <sz val="12"/>
      <color indexed="10"/>
      <name val="HGSｺﾞｼｯｸM"/>
      <family val="3"/>
      <charset val="128"/>
    </font>
    <font>
      <sz val="12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7" fillId="0" borderId="0" xfId="0" applyFont="1" applyProtection="1">
      <protection hidden="1"/>
    </xf>
    <xf numFmtId="0" fontId="6" fillId="2" borderId="2" xfId="0" applyFont="1" applyFill="1" applyBorder="1" applyProtection="1">
      <protection hidden="1"/>
    </xf>
    <xf numFmtId="0" fontId="2" fillId="0" borderId="0" xfId="0" applyFont="1" applyFill="1" applyBorder="1" applyAlignment="1" applyProtection="1">
      <protection hidden="1"/>
    </xf>
    <xf numFmtId="9" fontId="7" fillId="0" borderId="0" xfId="1" applyFont="1" applyProtection="1">
      <protection hidden="1"/>
    </xf>
    <xf numFmtId="0" fontId="9" fillId="2" borderId="6" xfId="0" applyFont="1" applyFill="1" applyBorder="1" applyProtection="1"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9" fillId="2" borderId="6" xfId="0" applyFont="1" applyFill="1" applyBorder="1" applyAlignment="1" applyProtection="1">
      <alignment horizontal="distributed" vertical="center"/>
      <protection hidden="1"/>
    </xf>
    <xf numFmtId="38" fontId="11" fillId="0" borderId="1" xfId="2" applyFont="1" applyBorder="1" applyAlignment="1" applyProtection="1">
      <protection locked="0"/>
    </xf>
    <xf numFmtId="9" fontId="11" fillId="0" borderId="1" xfId="1" applyFont="1" applyBorder="1" applyProtection="1">
      <protection hidden="1"/>
    </xf>
    <xf numFmtId="38" fontId="11" fillId="0" borderId="1" xfId="2" applyFont="1" applyBorder="1" applyProtection="1">
      <protection hidden="1"/>
    </xf>
    <xf numFmtId="38" fontId="11" fillId="0" borderId="8" xfId="2" applyFont="1" applyBorder="1" applyProtection="1">
      <protection hidden="1"/>
    </xf>
    <xf numFmtId="38" fontId="11" fillId="0" borderId="9" xfId="2" applyFont="1" applyBorder="1" applyProtection="1">
      <protection hidden="1"/>
    </xf>
    <xf numFmtId="0" fontId="9" fillId="2" borderId="10" xfId="0" applyFont="1" applyFill="1" applyBorder="1" applyAlignment="1" applyProtection="1">
      <alignment horizontal="distributed" vertical="center"/>
      <protection hidden="1"/>
    </xf>
    <xf numFmtId="9" fontId="11" fillId="0" borderId="11" xfId="1" applyFont="1" applyBorder="1" applyProtection="1">
      <protection hidden="1"/>
    </xf>
    <xf numFmtId="38" fontId="9" fillId="2" borderId="11" xfId="2" applyFont="1" applyFill="1" applyBorder="1" applyProtection="1">
      <protection hidden="1"/>
    </xf>
    <xf numFmtId="38" fontId="11" fillId="2" borderId="12" xfId="2" applyFont="1" applyFill="1" applyBorder="1" applyProtection="1">
      <protection hidden="1"/>
    </xf>
    <xf numFmtId="38" fontId="11" fillId="2" borderId="13" xfId="2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Protection="1">
      <protection hidden="1"/>
    </xf>
    <xf numFmtId="0" fontId="9" fillId="2" borderId="3" xfId="0" applyFont="1" applyFill="1" applyBorder="1" applyAlignment="1" applyProtection="1">
      <alignment horizontal="centerContinuous"/>
      <protection hidden="1"/>
    </xf>
    <xf numFmtId="0" fontId="9" fillId="2" borderId="4" xfId="0" applyFont="1" applyFill="1" applyBorder="1" applyAlignment="1" applyProtection="1">
      <alignment horizontal="centerContinuous"/>
      <protection hidden="1"/>
    </xf>
    <xf numFmtId="0" fontId="9" fillId="2" borderId="5" xfId="0" applyFont="1" applyFill="1" applyBorder="1" applyAlignment="1" applyProtection="1">
      <alignment horizontal="centerContinuous"/>
      <protection hidden="1"/>
    </xf>
    <xf numFmtId="0" fontId="9" fillId="2" borderId="1" xfId="0" applyFont="1" applyFill="1" applyBorder="1" applyAlignment="1" applyProtection="1">
      <alignment horizontal="centerContinuous"/>
      <protection hidden="1"/>
    </xf>
    <xf numFmtId="0" fontId="9" fillId="2" borderId="14" xfId="0" applyFont="1" applyFill="1" applyBorder="1" applyAlignment="1" applyProtection="1">
      <alignment horizontal="centerContinuous"/>
      <protection hidden="1"/>
    </xf>
    <xf numFmtId="0" fontId="9" fillId="2" borderId="15" xfId="0" applyFont="1" applyFill="1" applyBorder="1" applyAlignment="1" applyProtection="1">
      <alignment horizontal="centerContinuous"/>
      <protection hidden="1"/>
    </xf>
    <xf numFmtId="176" fontId="11" fillId="0" borderId="1" xfId="2" applyNumberFormat="1" applyFont="1" applyBorder="1" applyProtection="1">
      <protection hidden="1"/>
    </xf>
    <xf numFmtId="176" fontId="11" fillId="0" borderId="1" xfId="2" applyNumberFormat="1" applyFont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0" fontId="9" fillId="2" borderId="14" xfId="0" applyFont="1" applyFill="1" applyBorder="1" applyAlignment="1" applyProtection="1">
      <alignment horizontal="center"/>
      <protection hidden="1"/>
    </xf>
    <xf numFmtId="0" fontId="9" fillId="2" borderId="15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Protection="1">
      <protection hidden="1"/>
    </xf>
    <xf numFmtId="49" fontId="9" fillId="2" borderId="4" xfId="0" applyNumberFormat="1" applyFont="1" applyFill="1" applyBorder="1" applyAlignment="1" applyProtection="1">
      <alignment horizontal="right"/>
      <protection hidden="1"/>
    </xf>
    <xf numFmtId="0" fontId="9" fillId="2" borderId="4" xfId="0" applyFont="1" applyFill="1" applyBorder="1" applyProtection="1">
      <protection hidden="1"/>
    </xf>
    <xf numFmtId="0" fontId="9" fillId="2" borderId="5" xfId="0" applyFont="1" applyFill="1" applyBorder="1" applyProtection="1">
      <protection hidden="1"/>
    </xf>
    <xf numFmtId="0" fontId="9" fillId="2" borderId="4" xfId="0" applyNumberFormat="1" applyFont="1" applyFill="1" applyBorder="1" applyAlignment="1" applyProtection="1">
      <alignment horizontal="right"/>
      <protection hidden="1"/>
    </xf>
    <xf numFmtId="0" fontId="11" fillId="0" borderId="19" xfId="0" applyFont="1" applyBorder="1" applyAlignment="1" applyProtection="1">
      <protection locked="0"/>
    </xf>
    <xf numFmtId="0" fontId="11" fillId="0" borderId="20" xfId="0" applyFont="1" applyBorder="1" applyAlignment="1" applyProtection="1">
      <protection locked="0"/>
    </xf>
    <xf numFmtId="0" fontId="11" fillId="0" borderId="21" xfId="0" applyFont="1" applyBorder="1" applyAlignment="1" applyProtection="1">
      <protection locked="0"/>
    </xf>
    <xf numFmtId="0" fontId="11" fillId="0" borderId="22" xfId="0" applyFont="1" applyBorder="1" applyAlignment="1" applyProtection="1">
      <protection locked="0"/>
    </xf>
    <xf numFmtId="0" fontId="11" fillId="0" borderId="23" xfId="0" applyFont="1" applyBorder="1" applyAlignment="1" applyProtection="1">
      <protection locked="0"/>
    </xf>
    <xf numFmtId="0" fontId="11" fillId="0" borderId="24" xfId="0" applyFont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25" xfId="0" applyFont="1" applyBorder="1" applyAlignment="1" applyProtection="1">
      <alignment vertical="top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11" fillId="0" borderId="12" xfId="0" applyFont="1" applyBorder="1" applyAlignment="1" applyProtection="1">
      <alignment vertical="top"/>
      <protection locked="0"/>
    </xf>
    <xf numFmtId="0" fontId="11" fillId="0" borderId="13" xfId="0" applyFont="1" applyBorder="1" applyAlignment="1" applyProtection="1">
      <alignment vertical="top"/>
      <protection locked="0"/>
    </xf>
    <xf numFmtId="0" fontId="11" fillId="0" borderId="16" xfId="0" applyFont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0" fontId="11" fillId="0" borderId="18" xfId="0" applyFont="1" applyBorder="1" applyAlignment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38" fontId="9" fillId="0" borderId="1" xfId="2" applyFont="1" applyBorder="1" applyProtection="1">
      <protection hidden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営業月報（１月）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10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月）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営業月報（１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月）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営業月報（１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月）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5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月）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月）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月）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5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月）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6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月）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7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月）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8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月）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971551</xdr:colOff>
      <xdr:row>3</xdr:row>
      <xdr:rowOff>9525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333375" y="361950"/>
          <a:ext cx="2152651" cy="3143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営業月報（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  <a:gs pos="100000">
                    <a:srgbClr xmlns:mc="http://schemas.openxmlformats.org/markup-compatibility/2006" xmlns:a14="http://schemas.microsoft.com/office/drawing/2010/main" val="0000A3" mc:Ignorable="a14" a14:legacySpreadsheetColorIndex="12">
                      <a:gamma/>
                      <a:shade val="63922"/>
                      <a:invGamma/>
                    </a:srgbClr>
                  </a:gs>
                </a:gsLst>
                <a:lin ang="5400000" scaled="1"/>
              </a:gra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7"/>
  <sheetViews>
    <sheetView showGridLines="0" tabSelected="1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2"/>
      <c r="D3" s="2"/>
      <c r="E3" s="2"/>
      <c r="F3" s="2"/>
      <c r="G3" s="2"/>
    </row>
    <row r="4" spans="2:7" ht="15" thickBot="1" x14ac:dyDescent="0.2"/>
    <row r="5" spans="2:7" ht="18" customHeight="1" thickBot="1" x14ac:dyDescent="0.2">
      <c r="B5" s="4"/>
      <c r="C5" s="37"/>
      <c r="D5" s="41">
        <v>1</v>
      </c>
      <c r="E5" s="39" t="s">
        <v>26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v>3500000</v>
      </c>
      <c r="D7" s="11">
        <v>3700000</v>
      </c>
      <c r="E7" s="12">
        <f>IF(AND(COUNT(C7:D7)=2,C7&lt;&gt;0),D7/C7,"")</f>
        <v>1.0571428571428572</v>
      </c>
      <c r="F7" s="13"/>
      <c r="G7" s="14">
        <f>IF(D7="","",D7)</f>
        <v>3700000</v>
      </c>
    </row>
    <row r="8" spans="2:7" ht="18" customHeight="1" x14ac:dyDescent="0.15">
      <c r="B8" s="10" t="s">
        <v>7</v>
      </c>
      <c r="C8" s="11">
        <v>2800000</v>
      </c>
      <c r="D8" s="11">
        <v>2650000</v>
      </c>
      <c r="E8" s="12">
        <f>IF(AND(COUNT(C8:D8)=2,C8&lt;&gt;0),D8/C8,"")</f>
        <v>0.9464285714285714</v>
      </c>
      <c r="F8" s="13"/>
      <c r="G8" s="14">
        <f>IF(D8="","",D8)</f>
        <v>2650000</v>
      </c>
    </row>
    <row r="9" spans="2:7" ht="18" customHeight="1" x14ac:dyDescent="0.15">
      <c r="B9" s="10" t="s">
        <v>8</v>
      </c>
      <c r="C9" s="11">
        <v>2300000</v>
      </c>
      <c r="D9" s="11">
        <v>2400000</v>
      </c>
      <c r="E9" s="12">
        <f>IF(AND(COUNT(C9:D9)=2,C9&lt;&gt;0),D9/C9,"")</f>
        <v>1.0434782608695652</v>
      </c>
      <c r="F9" s="13"/>
      <c r="G9" s="14">
        <f>IF(D9="","",D9)</f>
        <v>2400000</v>
      </c>
    </row>
    <row r="10" spans="2:7" ht="18" customHeight="1" thickBot="1" x14ac:dyDescent="0.2">
      <c r="B10" s="10" t="s">
        <v>9</v>
      </c>
      <c r="C10" s="13">
        <f>IF(COUNT(C7,C9)=0,"",C7-C9)</f>
        <v>1200000</v>
      </c>
      <c r="D10" s="13">
        <f>IF(COUNT(D7,D9)=0,"",D7-D9)</f>
        <v>1300000</v>
      </c>
      <c r="E10" s="12">
        <f>IF(AND(COUNT(C10:D10)=2,C10&lt;&gt;0),D10/C10,"")</f>
        <v>1.0833333333333333</v>
      </c>
      <c r="F10" s="13"/>
      <c r="G10" s="15">
        <f>IF(D10="","",D10)</f>
        <v>1300000</v>
      </c>
    </row>
    <row r="11" spans="2:7" ht="18" customHeight="1" thickBot="1" x14ac:dyDescent="0.2">
      <c r="B11" s="16" t="s">
        <v>10</v>
      </c>
      <c r="C11" s="17">
        <f>IF(AND(COUNT(C7:C8)=2,C7&lt;&gt;0),C8/C7,"")</f>
        <v>0.8</v>
      </c>
      <c r="D11" s="17">
        <f>IF(AND(COUNT(D7:D8)=2,D7&lt;&gt;0),D8/D7,"")</f>
        <v>0.71621621621621623</v>
      </c>
      <c r="E11" s="18"/>
      <c r="F11" s="19"/>
      <c r="G11" s="20"/>
    </row>
    <row r="12" spans="2:7" ht="15" thickBot="1" x14ac:dyDescent="0.2">
      <c r="B12" s="21"/>
      <c r="C12" s="21"/>
      <c r="D12" s="21"/>
      <c r="E12" s="21"/>
      <c r="F12" s="21"/>
      <c r="G12" s="21"/>
    </row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48"/>
      <c r="D14" s="48"/>
      <c r="E14" s="48"/>
      <c r="F14" s="48"/>
      <c r="G14" s="49"/>
    </row>
    <row r="15" spans="2:7" ht="20.100000000000001" customHeight="1" x14ac:dyDescent="0.15">
      <c r="B15" s="47"/>
      <c r="C15" s="48"/>
      <c r="D15" s="48"/>
      <c r="E15" s="48"/>
      <c r="F15" s="48"/>
      <c r="G15" s="49"/>
    </row>
    <row r="16" spans="2:7" ht="20.100000000000001" customHeight="1" x14ac:dyDescent="0.15">
      <c r="B16" s="47"/>
      <c r="C16" s="48"/>
      <c r="D16" s="48"/>
      <c r="E16" s="48"/>
      <c r="F16" s="48"/>
      <c r="G16" s="49"/>
    </row>
    <row r="17" spans="2:7" ht="20.100000000000001" customHeight="1" thickBot="1" x14ac:dyDescent="0.2">
      <c r="B17" s="50"/>
      <c r="C17" s="51"/>
      <c r="D17" s="51"/>
      <c r="E17" s="51"/>
      <c r="F17" s="51"/>
      <c r="G17" s="52"/>
    </row>
    <row r="18" spans="2:7" ht="15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48"/>
      <c r="D20" s="48"/>
      <c r="E20" s="48"/>
      <c r="F20" s="48"/>
      <c r="G20" s="49"/>
    </row>
    <row r="21" spans="2:7" ht="20.100000000000001" customHeight="1" x14ac:dyDescent="0.15">
      <c r="B21" s="47"/>
      <c r="C21" s="48"/>
      <c r="D21" s="48"/>
      <c r="E21" s="48"/>
      <c r="F21" s="48"/>
      <c r="G21" s="49"/>
    </row>
    <row r="22" spans="2:7" ht="20.100000000000001" customHeight="1" x14ac:dyDescent="0.15">
      <c r="B22" s="47"/>
      <c r="C22" s="48"/>
      <c r="D22" s="48"/>
      <c r="E22" s="48"/>
      <c r="F22" s="48"/>
      <c r="G22" s="49"/>
    </row>
    <row r="23" spans="2:7" ht="20.100000000000001" customHeight="1" thickBot="1" x14ac:dyDescent="0.2">
      <c r="B23" s="50"/>
      <c r="C23" s="51"/>
      <c r="D23" s="51"/>
      <c r="E23" s="51"/>
      <c r="F23" s="51"/>
      <c r="G23" s="52"/>
    </row>
    <row r="24" spans="2:7" ht="15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48"/>
      <c r="D26" s="48"/>
      <c r="E26" s="48"/>
      <c r="F26" s="48"/>
      <c r="G26" s="49"/>
    </row>
    <row r="27" spans="2:7" ht="20.100000000000001" customHeight="1" x14ac:dyDescent="0.15">
      <c r="B27" s="47"/>
      <c r="C27" s="48"/>
      <c r="D27" s="48"/>
      <c r="E27" s="48"/>
      <c r="F27" s="48"/>
      <c r="G27" s="49"/>
    </row>
    <row r="28" spans="2:7" ht="20.100000000000001" customHeight="1" x14ac:dyDescent="0.15">
      <c r="B28" s="47"/>
      <c r="C28" s="48"/>
      <c r="D28" s="48"/>
      <c r="E28" s="48"/>
      <c r="F28" s="48"/>
      <c r="G28" s="49"/>
    </row>
    <row r="29" spans="2:7" ht="20.100000000000001" customHeight="1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24" t="s">
        <v>14</v>
      </c>
      <c r="D31" s="25"/>
      <c r="E31" s="25"/>
      <c r="F31" s="25"/>
      <c r="G31" s="26"/>
    </row>
    <row r="32" spans="2:7" ht="18" customHeight="1" x14ac:dyDescent="0.15">
      <c r="B32" s="7"/>
      <c r="C32" s="8" t="s">
        <v>15</v>
      </c>
      <c r="D32" s="8" t="s">
        <v>16</v>
      </c>
      <c r="E32" s="27" t="s">
        <v>17</v>
      </c>
      <c r="F32" s="28"/>
      <c r="G32" s="29"/>
    </row>
    <row r="33" spans="2:7" ht="18" customHeight="1" x14ac:dyDescent="0.15">
      <c r="B33" s="10" t="s">
        <v>6</v>
      </c>
      <c r="C33" s="30">
        <f>IF(C7="",IF(D7="","",D7),IF(D7="",-C7,D7-C7))</f>
        <v>200000</v>
      </c>
      <c r="D33" s="31">
        <v>3800000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-150000</v>
      </c>
      <c r="D34" s="31">
        <v>2960000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100000</v>
      </c>
      <c r="D35" s="31">
        <v>2400000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100000</v>
      </c>
      <c r="D36" s="30">
        <f>IF(COUNT(D33,D35)=0,"",D33-D35)</f>
        <v>1400000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-8.3783783783783816E-2</v>
      </c>
      <c r="D37" s="17">
        <f>IF(AND(COUNT(D33:D34)=2,D33&lt;&gt;0),D34/D33,"")</f>
        <v>0.77894736842105261</v>
      </c>
      <c r="E37" s="44"/>
      <c r="F37" s="45"/>
      <c r="G37" s="46"/>
    </row>
  </sheetData>
  <mergeCells count="11">
    <mergeCell ref="C13:G13"/>
    <mergeCell ref="C19:G19"/>
    <mergeCell ref="C25:G25"/>
    <mergeCell ref="E37:G37"/>
    <mergeCell ref="B14:G17"/>
    <mergeCell ref="B20:G23"/>
    <mergeCell ref="B26:G29"/>
    <mergeCell ref="E33:G33"/>
    <mergeCell ref="E34:G34"/>
    <mergeCell ref="E35:G35"/>
    <mergeCell ref="E36:G36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7"/>
  <sheetViews>
    <sheetView showGridLines="0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2"/>
      <c r="D3" s="2"/>
      <c r="E3" s="2"/>
      <c r="F3" s="2"/>
      <c r="G3" s="2"/>
    </row>
    <row r="4" spans="2:7" ht="15" thickBot="1" x14ac:dyDescent="0.2"/>
    <row r="5" spans="2:7" ht="18" customHeight="1" thickBot="1" x14ac:dyDescent="0.2">
      <c r="B5" s="4"/>
      <c r="C5" s="37"/>
      <c r="D5" s="38" t="s">
        <v>23</v>
      </c>
      <c r="E5" s="39" t="s">
        <v>0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f>IF(営業月報９月!D33="","",営業月報９月!D33)</f>
        <v>5000000</v>
      </c>
      <c r="D7" s="11">
        <v>5000000</v>
      </c>
      <c r="E7" s="12">
        <f>IF(AND(COUNT(C7:D7)=2,C7&lt;&gt;0),D7/C7,"")</f>
        <v>1</v>
      </c>
      <c r="F7" s="13">
        <f>IF(AND(営業月報９月!D7="",D7=""),"",D7-営業月報９月!D7)</f>
        <v>500000</v>
      </c>
      <c r="G7" s="14">
        <f>IF(AND(営業月報９月!D7="",D7=""),"",SUM(営業月報９月!G7,D7))</f>
        <v>47310000</v>
      </c>
    </row>
    <row r="8" spans="2:7" ht="18" customHeight="1" x14ac:dyDescent="0.15">
      <c r="B8" s="10" t="s">
        <v>7</v>
      </c>
      <c r="C8" s="11">
        <f>IF(営業月報９月!D34="","",営業月報９月!D34)</f>
        <v>3000000</v>
      </c>
      <c r="D8" s="11">
        <v>2500000</v>
      </c>
      <c r="E8" s="12">
        <f>IF(AND(COUNT(C8:D8)=2,C8&lt;&gt;0),D8/C8,"")</f>
        <v>0.83333333333333337</v>
      </c>
      <c r="F8" s="13">
        <f>IF(AND(営業月報９月!D8="",D8=""),"",D8-営業月報９月!D8)</f>
        <v>-2000000</v>
      </c>
      <c r="G8" s="14">
        <f>IF(AND(営業月報９月!D8="",D8=""),"",SUM(営業月報９月!G8,D8))</f>
        <v>40850000</v>
      </c>
    </row>
    <row r="9" spans="2:7" ht="18" customHeight="1" x14ac:dyDescent="0.15">
      <c r="B9" s="10" t="s">
        <v>8</v>
      </c>
      <c r="C9" s="11">
        <f>IF(営業月報９月!D35="","",営業月報９月!D35)</f>
        <v>2000000</v>
      </c>
      <c r="D9" s="11">
        <v>2650000</v>
      </c>
      <c r="E9" s="12">
        <f>IF(AND(COUNT(C9:D9)=2,C9&lt;&gt;0),D9/C9,"")</f>
        <v>1.325</v>
      </c>
      <c r="F9" s="13">
        <f>IF(AND(営業月報９月!D9="",D9=""),"",D9-営業月報９月!D9)</f>
        <v>650000</v>
      </c>
      <c r="G9" s="14">
        <f>IF(AND(営業月報９月!D9="",D9=""),"",SUM(営業月報９月!G9,D9))</f>
        <v>20810000</v>
      </c>
    </row>
    <row r="10" spans="2:7" ht="18" customHeight="1" thickBot="1" x14ac:dyDescent="0.2">
      <c r="B10" s="10" t="s">
        <v>9</v>
      </c>
      <c r="C10" s="13">
        <f>IF(営業月報９月!D36="","",営業月報９月!D36)</f>
        <v>3000000</v>
      </c>
      <c r="D10" s="13">
        <f>IF(COUNT(D7,D9)=0,"",D7-D9)</f>
        <v>2350000</v>
      </c>
      <c r="E10" s="12">
        <f>IF(AND(COUNT(C10:D10)=2,C10&lt;&gt;0),D10/C10,"")</f>
        <v>0.78333333333333333</v>
      </c>
      <c r="F10" s="13">
        <f>IF(営業月報９月!D10="",IF(D10="","",D10),IF(D10="",-営業月報９月!D10,D10-営業月報９月!D10))</f>
        <v>-150000</v>
      </c>
      <c r="G10" s="15">
        <f>IF(AND(営業月報９月!D10="",D10=""),"",SUM(営業月報９月!G10,D10))</f>
        <v>26500000</v>
      </c>
    </row>
    <row r="11" spans="2:7" ht="18" customHeight="1" thickBot="1" x14ac:dyDescent="0.2">
      <c r="B11" s="16" t="s">
        <v>10</v>
      </c>
      <c r="C11" s="17">
        <f>IF(営業月報９月!D37="","",営業月報９月!D37)</f>
        <v>0.6</v>
      </c>
      <c r="D11" s="17">
        <f>IF(AND(COUNT(D7:D8)=2,D7&lt;&gt;0),D8/D7,"")</f>
        <v>0.5</v>
      </c>
      <c r="E11" s="18"/>
      <c r="F11" s="19"/>
      <c r="G11" s="20"/>
    </row>
    <row r="12" spans="2:7" ht="15" thickBot="1" x14ac:dyDescent="0.2">
      <c r="B12" s="21"/>
      <c r="C12" s="21"/>
      <c r="D12" s="21"/>
      <c r="E12" s="21"/>
      <c r="F12" s="21"/>
      <c r="G12" s="21"/>
    </row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56"/>
      <c r="D14" s="56"/>
      <c r="E14" s="56"/>
      <c r="F14" s="56"/>
      <c r="G14" s="49"/>
    </row>
    <row r="15" spans="2:7" ht="20.100000000000001" customHeight="1" x14ac:dyDescent="0.15">
      <c r="B15" s="47"/>
      <c r="C15" s="56"/>
      <c r="D15" s="56"/>
      <c r="E15" s="56"/>
      <c r="F15" s="56"/>
      <c r="G15" s="49"/>
    </row>
    <row r="16" spans="2:7" ht="20.100000000000001" customHeight="1" x14ac:dyDescent="0.15">
      <c r="B16" s="47"/>
      <c r="C16" s="56"/>
      <c r="D16" s="56"/>
      <c r="E16" s="56"/>
      <c r="F16" s="56"/>
      <c r="G16" s="49"/>
    </row>
    <row r="17" spans="2:7" ht="20.100000000000001" customHeight="1" thickBot="1" x14ac:dyDescent="0.2">
      <c r="B17" s="50"/>
      <c r="C17" s="51"/>
      <c r="D17" s="51"/>
      <c r="E17" s="51"/>
      <c r="F17" s="51"/>
      <c r="G17" s="52"/>
    </row>
    <row r="18" spans="2:7" ht="15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56"/>
      <c r="D20" s="56"/>
      <c r="E20" s="56"/>
      <c r="F20" s="56"/>
      <c r="G20" s="49"/>
    </row>
    <row r="21" spans="2:7" ht="20.100000000000001" customHeight="1" x14ac:dyDescent="0.15">
      <c r="B21" s="47"/>
      <c r="C21" s="56"/>
      <c r="D21" s="56"/>
      <c r="E21" s="56"/>
      <c r="F21" s="56"/>
      <c r="G21" s="49"/>
    </row>
    <row r="22" spans="2:7" ht="20.100000000000001" customHeight="1" x14ac:dyDescent="0.15">
      <c r="B22" s="47"/>
      <c r="C22" s="56"/>
      <c r="D22" s="56"/>
      <c r="E22" s="56"/>
      <c r="F22" s="56"/>
      <c r="G22" s="49"/>
    </row>
    <row r="23" spans="2:7" ht="20.100000000000001" customHeight="1" thickBot="1" x14ac:dyDescent="0.2">
      <c r="B23" s="50"/>
      <c r="C23" s="51"/>
      <c r="D23" s="51"/>
      <c r="E23" s="51"/>
      <c r="F23" s="51"/>
      <c r="G23" s="52"/>
    </row>
    <row r="24" spans="2:7" ht="15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56"/>
      <c r="D26" s="56"/>
      <c r="E26" s="56"/>
      <c r="F26" s="56"/>
      <c r="G26" s="49"/>
    </row>
    <row r="27" spans="2:7" ht="20.100000000000001" customHeight="1" x14ac:dyDescent="0.15">
      <c r="B27" s="47"/>
      <c r="C27" s="56"/>
      <c r="D27" s="56"/>
      <c r="E27" s="56"/>
      <c r="F27" s="56"/>
      <c r="G27" s="49"/>
    </row>
    <row r="28" spans="2:7" ht="20.100000000000001" customHeight="1" x14ac:dyDescent="0.15">
      <c r="B28" s="47"/>
      <c r="C28" s="56"/>
      <c r="D28" s="56"/>
      <c r="E28" s="56"/>
      <c r="F28" s="56"/>
      <c r="G28" s="49"/>
    </row>
    <row r="29" spans="2:7" ht="20.100000000000001" customHeight="1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32" t="s">
        <v>14</v>
      </c>
      <c r="D31" s="33"/>
      <c r="E31" s="33"/>
      <c r="F31" s="33"/>
      <c r="G31" s="34"/>
    </row>
    <row r="32" spans="2:7" ht="18" customHeight="1" x14ac:dyDescent="0.15">
      <c r="B32" s="7"/>
      <c r="C32" s="8" t="s">
        <v>15</v>
      </c>
      <c r="D32" s="8" t="s">
        <v>16</v>
      </c>
      <c r="E32" s="8" t="s">
        <v>17</v>
      </c>
      <c r="F32" s="35"/>
      <c r="G32" s="36"/>
    </row>
    <row r="33" spans="2:7" ht="18" customHeight="1" x14ac:dyDescent="0.15">
      <c r="B33" s="10" t="s">
        <v>6</v>
      </c>
      <c r="C33" s="30">
        <f>IF(C7="",IF(D7="","",D7),IF(D7="",-C7,D7-C7))</f>
        <v>0</v>
      </c>
      <c r="D33" s="31">
        <v>5000000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-500000</v>
      </c>
      <c r="D34" s="31">
        <v>3500000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650000</v>
      </c>
      <c r="D35" s="31">
        <v>1500000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-650000</v>
      </c>
      <c r="D36" s="30">
        <f>IF(COUNT(D33,D35)=0,"",D33-D35)</f>
        <v>3500000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-9.9999999999999978E-2</v>
      </c>
      <c r="D37" s="17">
        <f>IF(AND(COUNT(D33:D34)=2,D33&lt;&gt;0),D34/D33,"")</f>
        <v>0.7</v>
      </c>
      <c r="E37" s="44"/>
      <c r="F37" s="45"/>
      <c r="G37" s="46"/>
    </row>
  </sheetData>
  <mergeCells count="11">
    <mergeCell ref="C13:G13"/>
    <mergeCell ref="C19:G19"/>
    <mergeCell ref="C25:G25"/>
    <mergeCell ref="E37:G37"/>
    <mergeCell ref="B14:G17"/>
    <mergeCell ref="B20:G23"/>
    <mergeCell ref="B26:G29"/>
    <mergeCell ref="E33:G33"/>
    <mergeCell ref="E34:G34"/>
    <mergeCell ref="E35:G35"/>
    <mergeCell ref="E36:G36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7"/>
  <sheetViews>
    <sheetView showGridLines="0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2"/>
      <c r="D3" s="2"/>
      <c r="E3" s="2"/>
      <c r="F3" s="2"/>
      <c r="G3" s="2"/>
    </row>
    <row r="4" spans="2:7" ht="15" thickBot="1" x14ac:dyDescent="0.2"/>
    <row r="5" spans="2:7" ht="18" customHeight="1" thickBot="1" x14ac:dyDescent="0.2">
      <c r="B5" s="4"/>
      <c r="C5" s="37"/>
      <c r="D5" s="38" t="s">
        <v>24</v>
      </c>
      <c r="E5" s="39" t="s">
        <v>0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f>IF(営業月報１０月!D33="","",営業月報１０月!D33)</f>
        <v>5000000</v>
      </c>
      <c r="D7" s="11">
        <v>5100000</v>
      </c>
      <c r="E7" s="12">
        <f>IF(AND(COUNT(C7:D7)=2,C7&lt;&gt;0),D7/C7,"")</f>
        <v>1.02</v>
      </c>
      <c r="F7" s="57">
        <f>IF(AND(営業月報１０月!D7="",D7=""),"",D7-営業月報１０月!D7)</f>
        <v>100000</v>
      </c>
      <c r="G7" s="14">
        <f>IF(AND(営業月報１０月!D7="",D7=""),"",SUM(営業月報１０月!G7,D7))</f>
        <v>52410000</v>
      </c>
    </row>
    <row r="8" spans="2:7" ht="18" customHeight="1" x14ac:dyDescent="0.15">
      <c r="B8" s="10" t="s">
        <v>7</v>
      </c>
      <c r="C8" s="11">
        <f>IF(営業月報１０月!D34="","",営業月報１０月!D34)</f>
        <v>3500000</v>
      </c>
      <c r="D8" s="11">
        <v>2500000</v>
      </c>
      <c r="E8" s="12">
        <f>IF(AND(COUNT(C8:D8)=2,C8&lt;&gt;0),D8/C8,"")</f>
        <v>0.7142857142857143</v>
      </c>
      <c r="F8" s="13">
        <f>IF(AND(営業月報１０月!D8="",D8=""),"",D8-営業月報１０月!D8)</f>
        <v>0</v>
      </c>
      <c r="G8" s="14">
        <f>IF(AND(営業月報１０月!D8="",D8=""),"",SUM(営業月報１０月!G8,D8))</f>
        <v>43350000</v>
      </c>
    </row>
    <row r="9" spans="2:7" ht="18" customHeight="1" x14ac:dyDescent="0.15">
      <c r="B9" s="10" t="s">
        <v>8</v>
      </c>
      <c r="C9" s="11">
        <f>IF(営業月報１０月!D35="","",営業月報１０月!D35)</f>
        <v>1500000</v>
      </c>
      <c r="D9" s="11">
        <v>2030000</v>
      </c>
      <c r="E9" s="12">
        <f>IF(AND(COUNT(C9:D9)=2,C9&lt;&gt;0),D9/C9,"")</f>
        <v>1.3533333333333333</v>
      </c>
      <c r="F9" s="13">
        <f>IF(AND(営業月報１０月!D9="",D9=""),"",D9-営業月報１０月!D9)</f>
        <v>-620000</v>
      </c>
      <c r="G9" s="14">
        <f>IF(AND(営業月報１０月!D9="",D9=""),"",SUM(営業月報１０月!G9,D9))</f>
        <v>22840000</v>
      </c>
    </row>
    <row r="10" spans="2:7" ht="18" customHeight="1" thickBot="1" x14ac:dyDescent="0.2">
      <c r="B10" s="10" t="s">
        <v>9</v>
      </c>
      <c r="C10" s="13">
        <f>IF(営業月報１０月!D36="","",営業月報１０月!D36)</f>
        <v>3500000</v>
      </c>
      <c r="D10" s="13">
        <f>IF(COUNT(D7,D9)=0,"",D7-D9)</f>
        <v>3070000</v>
      </c>
      <c r="E10" s="12">
        <f>IF(AND(COUNT(C10:D10)=2,C10&lt;&gt;0),D10/C10,"")</f>
        <v>0.87714285714285711</v>
      </c>
      <c r="F10" s="13">
        <f>IF(営業月報１０月!D10="",IF(D10="","",D10),IF(D10="",-営業月報１０月!D10,D10-営業月報１０月!D10))</f>
        <v>720000</v>
      </c>
      <c r="G10" s="15">
        <f>IF(AND(営業月報１０月!D10="",D10=""),"",SUM(営業月報１０月!G10,D10))</f>
        <v>29570000</v>
      </c>
    </row>
    <row r="11" spans="2:7" ht="18" customHeight="1" thickBot="1" x14ac:dyDescent="0.2">
      <c r="B11" s="16" t="s">
        <v>10</v>
      </c>
      <c r="C11" s="17">
        <f>IF(営業月報１０月!D37="","",営業月報１０月!D37)</f>
        <v>0.7</v>
      </c>
      <c r="D11" s="17">
        <f>IF(AND(COUNT(D7:D8)=2,D7&lt;&gt;0),D8/D7,"")</f>
        <v>0.49019607843137253</v>
      </c>
      <c r="E11" s="18"/>
      <c r="F11" s="19"/>
      <c r="G11" s="20"/>
    </row>
    <row r="12" spans="2:7" ht="15" thickBot="1" x14ac:dyDescent="0.2">
      <c r="B12" s="21"/>
      <c r="C12" s="21"/>
      <c r="D12" s="21"/>
      <c r="E12" s="21"/>
      <c r="F12" s="21"/>
      <c r="G12" s="21"/>
    </row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48"/>
      <c r="D14" s="48"/>
      <c r="E14" s="48"/>
      <c r="F14" s="48"/>
      <c r="G14" s="49"/>
    </row>
    <row r="15" spans="2:7" ht="20.100000000000001" customHeight="1" x14ac:dyDescent="0.15">
      <c r="B15" s="47"/>
      <c r="C15" s="48"/>
      <c r="D15" s="48"/>
      <c r="E15" s="48"/>
      <c r="F15" s="48"/>
      <c r="G15" s="49"/>
    </row>
    <row r="16" spans="2:7" ht="20.100000000000001" customHeight="1" x14ac:dyDescent="0.15">
      <c r="B16" s="47"/>
      <c r="C16" s="48"/>
      <c r="D16" s="48"/>
      <c r="E16" s="48"/>
      <c r="F16" s="48"/>
      <c r="G16" s="49"/>
    </row>
    <row r="17" spans="2:7" ht="20.100000000000001" customHeight="1" thickBot="1" x14ac:dyDescent="0.2">
      <c r="B17" s="50"/>
      <c r="C17" s="51"/>
      <c r="D17" s="51"/>
      <c r="E17" s="51"/>
      <c r="F17" s="51"/>
      <c r="G17" s="52"/>
    </row>
    <row r="18" spans="2:7" ht="15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48"/>
      <c r="D20" s="48"/>
      <c r="E20" s="48"/>
      <c r="F20" s="48"/>
      <c r="G20" s="49"/>
    </row>
    <row r="21" spans="2:7" ht="20.100000000000001" customHeight="1" x14ac:dyDescent="0.15">
      <c r="B21" s="47"/>
      <c r="C21" s="48"/>
      <c r="D21" s="48"/>
      <c r="E21" s="48"/>
      <c r="F21" s="48"/>
      <c r="G21" s="49"/>
    </row>
    <row r="22" spans="2:7" ht="20.100000000000001" customHeight="1" x14ac:dyDescent="0.15">
      <c r="B22" s="47"/>
      <c r="C22" s="48"/>
      <c r="D22" s="48"/>
      <c r="E22" s="48"/>
      <c r="F22" s="48"/>
      <c r="G22" s="49"/>
    </row>
    <row r="23" spans="2:7" ht="20.100000000000001" customHeight="1" thickBot="1" x14ac:dyDescent="0.2">
      <c r="B23" s="50"/>
      <c r="C23" s="51"/>
      <c r="D23" s="51"/>
      <c r="E23" s="51"/>
      <c r="F23" s="51"/>
      <c r="G23" s="52"/>
    </row>
    <row r="24" spans="2:7" ht="15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48"/>
      <c r="D26" s="48"/>
      <c r="E26" s="48"/>
      <c r="F26" s="48"/>
      <c r="G26" s="49"/>
    </row>
    <row r="27" spans="2:7" ht="20.100000000000001" customHeight="1" x14ac:dyDescent="0.15">
      <c r="B27" s="47"/>
      <c r="C27" s="48"/>
      <c r="D27" s="48"/>
      <c r="E27" s="48"/>
      <c r="F27" s="48"/>
      <c r="G27" s="49"/>
    </row>
    <row r="28" spans="2:7" ht="20.100000000000001" customHeight="1" x14ac:dyDescent="0.15">
      <c r="B28" s="47"/>
      <c r="C28" s="48"/>
      <c r="D28" s="48"/>
      <c r="E28" s="48"/>
      <c r="F28" s="48"/>
      <c r="G28" s="49"/>
    </row>
    <row r="29" spans="2:7" ht="20.100000000000001" customHeight="1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24" t="s">
        <v>14</v>
      </c>
      <c r="D31" s="25"/>
      <c r="E31" s="25"/>
      <c r="F31" s="25"/>
      <c r="G31" s="26"/>
    </row>
    <row r="32" spans="2:7" ht="18" customHeight="1" x14ac:dyDescent="0.15">
      <c r="B32" s="7"/>
      <c r="C32" s="8" t="s">
        <v>15</v>
      </c>
      <c r="D32" s="8" t="s">
        <v>16</v>
      </c>
      <c r="E32" s="27" t="s">
        <v>17</v>
      </c>
      <c r="F32" s="28"/>
      <c r="G32" s="29"/>
    </row>
    <row r="33" spans="2:7" ht="18" customHeight="1" x14ac:dyDescent="0.15">
      <c r="B33" s="10" t="s">
        <v>6</v>
      </c>
      <c r="C33" s="30">
        <f>IF(C7="",IF(D7="","",D7),IF(D7="",-C7,D7-C7))</f>
        <v>100000</v>
      </c>
      <c r="D33" s="31">
        <v>5000000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-1000000</v>
      </c>
      <c r="D34" s="31">
        <v>3000000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530000</v>
      </c>
      <c r="D35" s="31">
        <v>2000000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-430000</v>
      </c>
      <c r="D36" s="30">
        <f>IF(COUNT(D33,D35)=0,"",D33-D35)</f>
        <v>3000000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-0.20980392156862743</v>
      </c>
      <c r="D37" s="17">
        <f>IF(AND(COUNT(D33:D34)=2,D33&lt;&gt;0),D34/D33,"")</f>
        <v>0.6</v>
      </c>
      <c r="E37" s="44"/>
      <c r="F37" s="45"/>
      <c r="G37" s="46"/>
    </row>
  </sheetData>
  <mergeCells count="11">
    <mergeCell ref="C13:G13"/>
    <mergeCell ref="C19:G19"/>
    <mergeCell ref="C25:G25"/>
    <mergeCell ref="E37:G37"/>
    <mergeCell ref="B14:G17"/>
    <mergeCell ref="B20:G23"/>
    <mergeCell ref="B26:G29"/>
    <mergeCell ref="E33:G33"/>
    <mergeCell ref="E34:G34"/>
    <mergeCell ref="E35:G35"/>
    <mergeCell ref="E36:G36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7"/>
  <sheetViews>
    <sheetView showGridLines="0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2"/>
      <c r="D3" s="2"/>
      <c r="E3" s="2"/>
      <c r="F3" s="2"/>
      <c r="G3" s="2"/>
    </row>
    <row r="4" spans="2:7" ht="15" thickBot="1" x14ac:dyDescent="0.2"/>
    <row r="5" spans="2:7" ht="18" customHeight="1" thickBot="1" x14ac:dyDescent="0.2">
      <c r="B5" s="4"/>
      <c r="C5" s="37"/>
      <c r="D5" s="38" t="s">
        <v>25</v>
      </c>
      <c r="E5" s="39" t="s">
        <v>0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f>IF(営業月報１１月!D33="","",営業月報１１月!D33)</f>
        <v>5000000</v>
      </c>
      <c r="D7" s="11">
        <v>5200000</v>
      </c>
      <c r="E7" s="12">
        <f>IF(AND(COUNT(C7:D7)=2,C7&lt;&gt;0),D7/C7,"")</f>
        <v>1.04</v>
      </c>
      <c r="F7" s="13">
        <f>IF(AND(営業月報１１月!D7="",D7=""),"",D7-営業月報１１月!D7)</f>
        <v>100000</v>
      </c>
      <c r="G7" s="14">
        <f>IF(AND(営業月報１１月!D7="",D7=""),"",SUM(営業月報１１月!G7,D7))</f>
        <v>57610000</v>
      </c>
    </row>
    <row r="8" spans="2:7" ht="18" customHeight="1" x14ac:dyDescent="0.15">
      <c r="B8" s="10" t="s">
        <v>7</v>
      </c>
      <c r="C8" s="11">
        <f>IF(営業月報１１月!D34="","",営業月報１１月!D34)</f>
        <v>3000000</v>
      </c>
      <c r="D8" s="11">
        <v>4500000</v>
      </c>
      <c r="E8" s="12">
        <f>IF(AND(COUNT(C8:D8)=2,C8&lt;&gt;0),D8/C8,"")</f>
        <v>1.5</v>
      </c>
      <c r="F8" s="13">
        <f>IF(AND(営業月報１１月!D8="",D8=""),"",D8-営業月報１１月!D8)</f>
        <v>2000000</v>
      </c>
      <c r="G8" s="14">
        <f>IF(AND(営業月報１１月!D8="",D8=""),"",SUM(営業月報１１月!G8,D8))</f>
        <v>47850000</v>
      </c>
    </row>
    <row r="9" spans="2:7" ht="18" customHeight="1" x14ac:dyDescent="0.15">
      <c r="B9" s="10" t="s">
        <v>8</v>
      </c>
      <c r="C9" s="11">
        <f>IF(営業月報１１月!D35="","",営業月報１１月!D35)</f>
        <v>2000000</v>
      </c>
      <c r="D9" s="11">
        <v>2200000</v>
      </c>
      <c r="E9" s="12">
        <f>IF(AND(COUNT(C9:D9)=2,C9&lt;&gt;0),D9/C9,"")</f>
        <v>1.1000000000000001</v>
      </c>
      <c r="F9" s="13">
        <f>IF(AND(営業月報１１月!D9="",D9=""),"",D9-営業月報１１月!D9)</f>
        <v>170000</v>
      </c>
      <c r="G9" s="14">
        <f>IF(AND(営業月報１１月!D9="",D9=""),"",SUM(営業月報１１月!G9,D9))</f>
        <v>25040000</v>
      </c>
    </row>
    <row r="10" spans="2:7" ht="18" customHeight="1" thickBot="1" x14ac:dyDescent="0.2">
      <c r="B10" s="10" t="s">
        <v>9</v>
      </c>
      <c r="C10" s="13">
        <f>IF(営業月報１１月!D36="","",営業月報１１月!D36)</f>
        <v>3000000</v>
      </c>
      <c r="D10" s="13">
        <f>IF(COUNT(D7,D9)=0,"",D7-D9)</f>
        <v>3000000</v>
      </c>
      <c r="E10" s="12">
        <f>IF(AND(COUNT(C10:D10)=2,C10&lt;&gt;0),D10/C10,"")</f>
        <v>1</v>
      </c>
      <c r="F10" s="13">
        <f>IF(営業月報１１月!D10="",IF(D10="","",D10),IF(D10="",-営業月報１１月!D10,D10-営業月報１１月!D10))</f>
        <v>-70000</v>
      </c>
      <c r="G10" s="15">
        <f>IF(AND(営業月報１１月!D10="",D10=""),"",SUM(営業月報１１月!G10,D10))</f>
        <v>32570000</v>
      </c>
    </row>
    <row r="11" spans="2:7" ht="18" customHeight="1" thickBot="1" x14ac:dyDescent="0.2">
      <c r="B11" s="16" t="s">
        <v>10</v>
      </c>
      <c r="C11" s="17">
        <f>IF(営業月報１１月!D37="","",営業月報１１月!D37)</f>
        <v>0.6</v>
      </c>
      <c r="D11" s="17">
        <f>IF(AND(COUNT(D7:D8)=2,D7&lt;&gt;0),D8/D7,"")</f>
        <v>0.86538461538461542</v>
      </c>
      <c r="E11" s="18"/>
      <c r="F11" s="19"/>
      <c r="G11" s="20"/>
    </row>
    <row r="12" spans="2:7" ht="15" thickBot="1" x14ac:dyDescent="0.2">
      <c r="B12" s="21"/>
      <c r="C12" s="21"/>
      <c r="D12" s="21"/>
      <c r="E12" s="21"/>
      <c r="F12" s="21"/>
      <c r="G12" s="21"/>
    </row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48"/>
      <c r="D14" s="48"/>
      <c r="E14" s="48"/>
      <c r="F14" s="48"/>
      <c r="G14" s="49"/>
    </row>
    <row r="15" spans="2:7" ht="20.100000000000001" customHeight="1" x14ac:dyDescent="0.15">
      <c r="B15" s="47"/>
      <c r="C15" s="48"/>
      <c r="D15" s="48"/>
      <c r="E15" s="48"/>
      <c r="F15" s="48"/>
      <c r="G15" s="49"/>
    </row>
    <row r="16" spans="2:7" ht="20.100000000000001" customHeight="1" x14ac:dyDescent="0.15">
      <c r="B16" s="47"/>
      <c r="C16" s="48"/>
      <c r="D16" s="48"/>
      <c r="E16" s="48"/>
      <c r="F16" s="48"/>
      <c r="G16" s="49"/>
    </row>
    <row r="17" spans="2:7" ht="20.100000000000001" customHeight="1" thickBot="1" x14ac:dyDescent="0.2">
      <c r="B17" s="50"/>
      <c r="C17" s="51"/>
      <c r="D17" s="51"/>
      <c r="E17" s="51"/>
      <c r="F17" s="51"/>
      <c r="G17" s="52"/>
    </row>
    <row r="18" spans="2:7" ht="15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48"/>
      <c r="D20" s="48"/>
      <c r="E20" s="48"/>
      <c r="F20" s="48"/>
      <c r="G20" s="49"/>
    </row>
    <row r="21" spans="2:7" ht="20.100000000000001" customHeight="1" x14ac:dyDescent="0.15">
      <c r="B21" s="47"/>
      <c r="C21" s="48"/>
      <c r="D21" s="48"/>
      <c r="E21" s="48"/>
      <c r="F21" s="48"/>
      <c r="G21" s="49"/>
    </row>
    <row r="22" spans="2:7" ht="20.100000000000001" customHeight="1" x14ac:dyDescent="0.15">
      <c r="B22" s="47"/>
      <c r="C22" s="48"/>
      <c r="D22" s="48"/>
      <c r="E22" s="48"/>
      <c r="F22" s="48"/>
      <c r="G22" s="49"/>
    </row>
    <row r="23" spans="2:7" ht="20.100000000000001" customHeight="1" thickBot="1" x14ac:dyDescent="0.2">
      <c r="B23" s="50"/>
      <c r="C23" s="51"/>
      <c r="D23" s="51"/>
      <c r="E23" s="51"/>
      <c r="F23" s="51"/>
      <c r="G23" s="52"/>
    </row>
    <row r="24" spans="2:7" ht="15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48"/>
      <c r="D26" s="48"/>
      <c r="E26" s="48"/>
      <c r="F26" s="48"/>
      <c r="G26" s="49"/>
    </row>
    <row r="27" spans="2:7" ht="20.100000000000001" customHeight="1" x14ac:dyDescent="0.15">
      <c r="B27" s="47"/>
      <c r="C27" s="48"/>
      <c r="D27" s="48"/>
      <c r="E27" s="48"/>
      <c r="F27" s="48"/>
      <c r="G27" s="49"/>
    </row>
    <row r="28" spans="2:7" ht="20.100000000000001" customHeight="1" x14ac:dyDescent="0.15">
      <c r="B28" s="47"/>
      <c r="C28" s="48"/>
      <c r="D28" s="48"/>
      <c r="E28" s="48"/>
      <c r="F28" s="48"/>
      <c r="G28" s="49"/>
    </row>
    <row r="29" spans="2:7" ht="20.100000000000001" customHeight="1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24" t="s">
        <v>14</v>
      </c>
      <c r="D31" s="25"/>
      <c r="E31" s="25"/>
      <c r="F31" s="25"/>
      <c r="G31" s="26"/>
    </row>
    <row r="32" spans="2:7" ht="18" customHeight="1" x14ac:dyDescent="0.15">
      <c r="B32" s="7"/>
      <c r="C32" s="8" t="s">
        <v>15</v>
      </c>
      <c r="D32" s="8" t="s">
        <v>16</v>
      </c>
      <c r="E32" s="27" t="s">
        <v>17</v>
      </c>
      <c r="F32" s="28"/>
      <c r="G32" s="29"/>
    </row>
    <row r="33" spans="2:7" ht="18" customHeight="1" x14ac:dyDescent="0.15">
      <c r="B33" s="10" t="s">
        <v>6</v>
      </c>
      <c r="C33" s="30">
        <f>IF(C7="",IF(D7="","",D7),IF(D7="",-C7,D7-C7))</f>
        <v>200000</v>
      </c>
      <c r="D33" s="31">
        <v>5000000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1500000</v>
      </c>
      <c r="D34" s="31">
        <v>3000000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200000</v>
      </c>
      <c r="D35" s="31">
        <v>2000000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0</v>
      </c>
      <c r="D36" s="30">
        <f>IF(COUNT(D33,D35)=0,"",D33-D35)</f>
        <v>3000000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0.26538461538461544</v>
      </c>
      <c r="D37" s="17">
        <f>IF(AND(COUNT(D33:D34)=2,D33&lt;&gt;0),D34/D33,"")</f>
        <v>0.6</v>
      </c>
      <c r="E37" s="44"/>
      <c r="F37" s="45"/>
      <c r="G37" s="46"/>
    </row>
  </sheetData>
  <mergeCells count="11">
    <mergeCell ref="C13:G13"/>
    <mergeCell ref="C19:G19"/>
    <mergeCell ref="C25:G25"/>
    <mergeCell ref="E37:G37"/>
    <mergeCell ref="B14:G17"/>
    <mergeCell ref="B20:G23"/>
    <mergeCell ref="B26:G29"/>
    <mergeCell ref="E33:G33"/>
    <mergeCell ref="E34:G34"/>
    <mergeCell ref="E35:G35"/>
    <mergeCell ref="E36:G36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8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8"/>
  <sheetViews>
    <sheetView showGridLines="0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5"/>
      <c r="D3" s="5"/>
      <c r="E3" s="5"/>
      <c r="F3" s="5"/>
      <c r="G3" s="5"/>
    </row>
    <row r="4" spans="2:7" ht="15" thickBot="1" x14ac:dyDescent="0.2"/>
    <row r="5" spans="2:7" ht="18" customHeight="1" thickBot="1" x14ac:dyDescent="0.2">
      <c r="B5" s="4"/>
      <c r="C5" s="37"/>
      <c r="D5" s="38" t="s">
        <v>27</v>
      </c>
      <c r="E5" s="39" t="s">
        <v>0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f>IF(営業月報１月!D33="","",営業月報１月!D33)</f>
        <v>3800000</v>
      </c>
      <c r="D7" s="11">
        <v>4010000</v>
      </c>
      <c r="E7" s="12">
        <f>IF(AND(COUNT(C7:D7)=2,C7&lt;&gt;0),D7/C7,"")</f>
        <v>1.0552631578947369</v>
      </c>
      <c r="F7" s="13">
        <f>IF(AND(営業月報１月!D7="",D7=""),"",D7-営業月報１月!D7)</f>
        <v>310000</v>
      </c>
      <c r="G7" s="14">
        <f>IF(AND(営業月報１月!D7="",D7=""),"",SUM(営業月報１月!G7,D7))</f>
        <v>7710000</v>
      </c>
    </row>
    <row r="8" spans="2:7" ht="18" customHeight="1" x14ac:dyDescent="0.15">
      <c r="B8" s="10" t="s">
        <v>7</v>
      </c>
      <c r="C8" s="11">
        <f>IF(営業月報１月!D34="","",営業月報１月!D34)</f>
        <v>2960000</v>
      </c>
      <c r="D8" s="11">
        <v>3000000</v>
      </c>
      <c r="E8" s="12">
        <f>IF(AND(COUNT(C8:D8)=2,C8&lt;&gt;0),D8/C8,"")</f>
        <v>1.0135135135135136</v>
      </c>
      <c r="F8" s="13">
        <f>IF(AND(営業月報１月!D8="",D8=""),"",D8-営業月報１月!D8)</f>
        <v>350000</v>
      </c>
      <c r="G8" s="14">
        <f>IF(AND(営業月報１月!D8="",D8=""),"",SUM(営業月報１月!G8,D8))</f>
        <v>5650000</v>
      </c>
    </row>
    <row r="9" spans="2:7" ht="18" customHeight="1" x14ac:dyDescent="0.15">
      <c r="B9" s="10" t="s">
        <v>8</v>
      </c>
      <c r="C9" s="11">
        <f>IF(営業月報１月!D35="","",営業月報１月!D35)</f>
        <v>2400000</v>
      </c>
      <c r="D9" s="11">
        <v>2560000</v>
      </c>
      <c r="E9" s="12">
        <f>IF(AND(COUNT(C9:D9)=2,C9&lt;&gt;0),D9/C9,"")</f>
        <v>1.0666666666666667</v>
      </c>
      <c r="F9" s="13">
        <f>IF(AND(営業月報１月!D9="",D9=""),"",D9-営業月報１月!D9)</f>
        <v>160000</v>
      </c>
      <c r="G9" s="14">
        <f>IF(AND(営業月報１月!D9="",D9=""),"",SUM(営業月報１月!G9,D9))</f>
        <v>4960000</v>
      </c>
    </row>
    <row r="10" spans="2:7" ht="18" customHeight="1" thickBot="1" x14ac:dyDescent="0.2">
      <c r="B10" s="10" t="s">
        <v>9</v>
      </c>
      <c r="C10" s="13">
        <f>IF(営業月報１月!D36="","",営業月報１月!D36)</f>
        <v>1400000</v>
      </c>
      <c r="D10" s="13">
        <f>IF(COUNT(D7,D9)=0,"",D7-D9)</f>
        <v>1450000</v>
      </c>
      <c r="E10" s="12">
        <f>IF(AND(COUNT(C10:D10)=2,C10&lt;&gt;0),D10/C10,"")</f>
        <v>1.0357142857142858</v>
      </c>
      <c r="F10" s="13">
        <f>IF(営業月報１月!D10="",IF(D10="","",D10),IF(D10="",-営業月報１月!D10,D10-営業月報１月!D10))</f>
        <v>150000</v>
      </c>
      <c r="G10" s="15">
        <f>IF(AND(営業月報１月!D10="",D10=""),"",SUM(営業月報１月!G10,D10))</f>
        <v>2750000</v>
      </c>
    </row>
    <row r="11" spans="2:7" ht="18" customHeight="1" thickBot="1" x14ac:dyDescent="0.2">
      <c r="B11" s="16" t="s">
        <v>10</v>
      </c>
      <c r="C11" s="17">
        <f>IF(営業月報１月!D37="","",営業月報１月!D37)</f>
        <v>0.77894736842105261</v>
      </c>
      <c r="D11" s="17">
        <f>IF(AND(COUNT(D7:D8)=2,D7&lt;&gt;0),D8/D7,"")</f>
        <v>0.74812967581047385</v>
      </c>
      <c r="E11" s="18"/>
      <c r="F11" s="19"/>
      <c r="G11" s="20"/>
    </row>
    <row r="12" spans="2:7" ht="15" thickBot="1" x14ac:dyDescent="0.2">
      <c r="B12" s="21"/>
      <c r="C12" s="21"/>
      <c r="D12" s="21"/>
      <c r="E12" s="21"/>
      <c r="F12" s="21"/>
      <c r="G12" s="21"/>
    </row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48"/>
      <c r="D14" s="48"/>
      <c r="E14" s="48"/>
      <c r="F14" s="48"/>
      <c r="G14" s="49"/>
    </row>
    <row r="15" spans="2:7" ht="20.100000000000001" customHeight="1" x14ac:dyDescent="0.15">
      <c r="B15" s="47"/>
      <c r="C15" s="48"/>
      <c r="D15" s="48"/>
      <c r="E15" s="48"/>
      <c r="F15" s="48"/>
      <c r="G15" s="49"/>
    </row>
    <row r="16" spans="2:7" ht="20.100000000000001" customHeight="1" x14ac:dyDescent="0.15">
      <c r="B16" s="47"/>
      <c r="C16" s="48"/>
      <c r="D16" s="48"/>
      <c r="E16" s="48"/>
      <c r="F16" s="48"/>
      <c r="G16" s="49"/>
    </row>
    <row r="17" spans="2:7" ht="20.100000000000001" customHeight="1" thickBot="1" x14ac:dyDescent="0.2">
      <c r="B17" s="50"/>
      <c r="C17" s="51"/>
      <c r="D17" s="51"/>
      <c r="E17" s="51"/>
      <c r="F17" s="51"/>
      <c r="G17" s="52"/>
    </row>
    <row r="18" spans="2:7" ht="15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48"/>
      <c r="D20" s="48"/>
      <c r="E20" s="48"/>
      <c r="F20" s="48"/>
      <c r="G20" s="49"/>
    </row>
    <row r="21" spans="2:7" ht="20.100000000000001" customHeight="1" x14ac:dyDescent="0.15">
      <c r="B21" s="47"/>
      <c r="C21" s="48"/>
      <c r="D21" s="48"/>
      <c r="E21" s="48"/>
      <c r="F21" s="48"/>
      <c r="G21" s="49"/>
    </row>
    <row r="22" spans="2:7" ht="20.100000000000001" customHeight="1" x14ac:dyDescent="0.15">
      <c r="B22" s="47"/>
      <c r="C22" s="48"/>
      <c r="D22" s="48"/>
      <c r="E22" s="48"/>
      <c r="F22" s="48"/>
      <c r="G22" s="49"/>
    </row>
    <row r="23" spans="2:7" ht="20.100000000000001" customHeight="1" thickBot="1" x14ac:dyDescent="0.2">
      <c r="B23" s="50"/>
      <c r="C23" s="51"/>
      <c r="D23" s="51"/>
      <c r="E23" s="51"/>
      <c r="F23" s="51"/>
      <c r="G23" s="52"/>
    </row>
    <row r="24" spans="2:7" ht="15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48"/>
      <c r="D26" s="48"/>
      <c r="E26" s="48"/>
      <c r="F26" s="48"/>
      <c r="G26" s="49"/>
    </row>
    <row r="27" spans="2:7" ht="20.100000000000001" customHeight="1" x14ac:dyDescent="0.15">
      <c r="B27" s="47"/>
      <c r="C27" s="48"/>
      <c r="D27" s="48"/>
      <c r="E27" s="48"/>
      <c r="F27" s="48"/>
      <c r="G27" s="49"/>
    </row>
    <row r="28" spans="2:7" ht="20.100000000000001" customHeight="1" x14ac:dyDescent="0.15">
      <c r="B28" s="47"/>
      <c r="C28" s="48"/>
      <c r="D28" s="48"/>
      <c r="E28" s="48"/>
      <c r="F28" s="48"/>
      <c r="G28" s="49"/>
    </row>
    <row r="29" spans="2:7" ht="20.100000000000001" customHeight="1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24" t="s">
        <v>14</v>
      </c>
      <c r="D31" s="25"/>
      <c r="E31" s="25"/>
      <c r="F31" s="25"/>
      <c r="G31" s="26"/>
    </row>
    <row r="32" spans="2:7" ht="18" customHeight="1" x14ac:dyDescent="0.15">
      <c r="B32" s="7"/>
      <c r="C32" s="8" t="s">
        <v>15</v>
      </c>
      <c r="D32" s="8" t="s">
        <v>16</v>
      </c>
      <c r="E32" s="27" t="s">
        <v>17</v>
      </c>
      <c r="F32" s="28"/>
      <c r="G32" s="29"/>
    </row>
    <row r="33" spans="2:7" ht="18" customHeight="1" x14ac:dyDescent="0.15">
      <c r="B33" s="10" t="s">
        <v>6</v>
      </c>
      <c r="C33" s="30">
        <f>IF(C7="",IF(D7="","",D7),IF(D7="",-C7,D7-C7))</f>
        <v>210000</v>
      </c>
      <c r="D33" s="31">
        <v>4000000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40000</v>
      </c>
      <c r="D34" s="31">
        <v>2500000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160000</v>
      </c>
      <c r="D35" s="31">
        <v>1000000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50000</v>
      </c>
      <c r="D36" s="30">
        <f>IF(COUNT(D33,D35)=0,"",D33-D35)</f>
        <v>3000000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-3.0817692610578762E-2</v>
      </c>
      <c r="D37" s="17">
        <f>IF(AND(COUNT(D33:D34)=2,D33&lt;&gt;0),D34/D33,"")</f>
        <v>0.625</v>
      </c>
      <c r="E37" s="44"/>
      <c r="F37" s="45"/>
      <c r="G37" s="46"/>
    </row>
    <row r="38" spans="2:7" x14ac:dyDescent="0.15">
      <c r="C38" s="6"/>
    </row>
  </sheetData>
  <mergeCells count="11">
    <mergeCell ref="C13:G13"/>
    <mergeCell ref="C19:G19"/>
    <mergeCell ref="C25:G25"/>
    <mergeCell ref="E37:G37"/>
    <mergeCell ref="B14:G17"/>
    <mergeCell ref="B20:G23"/>
    <mergeCell ref="B26:G29"/>
    <mergeCell ref="E33:G33"/>
    <mergeCell ref="E34:G34"/>
    <mergeCell ref="E35:G35"/>
    <mergeCell ref="E36:G36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7"/>
  <sheetViews>
    <sheetView showGridLines="0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5"/>
      <c r="D3" s="5"/>
      <c r="E3" s="5"/>
      <c r="F3" s="5"/>
      <c r="G3" s="5"/>
    </row>
    <row r="4" spans="2:7" ht="15" thickBot="1" x14ac:dyDescent="0.2"/>
    <row r="5" spans="2:7" ht="18" customHeight="1" thickBot="1" x14ac:dyDescent="0.2">
      <c r="B5" s="4"/>
      <c r="C5" s="37"/>
      <c r="D5" s="38" t="s">
        <v>28</v>
      </c>
      <c r="E5" s="39" t="s">
        <v>0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f>IF(営業月報２月!D33="","",営業月報２月!D33)</f>
        <v>4000000</v>
      </c>
      <c r="D7" s="11">
        <v>4100000</v>
      </c>
      <c r="E7" s="12">
        <f>IF(AND(COUNT(C7:D7)=2,C7&lt;&gt;0),D7/C7,"")</f>
        <v>1.0249999999999999</v>
      </c>
      <c r="F7" s="13">
        <f>IF(AND(営業月報２月!D7="",D7=""),"",D7-営業月報２月!D7)</f>
        <v>90000</v>
      </c>
      <c r="G7" s="14">
        <f>IF(AND(営業月報２月!D7="",D7=""),"",SUM(営業月報２月!G7,D7))</f>
        <v>11810000</v>
      </c>
    </row>
    <row r="8" spans="2:7" ht="18" customHeight="1" x14ac:dyDescent="0.15">
      <c r="B8" s="10" t="s">
        <v>7</v>
      </c>
      <c r="C8" s="11">
        <f>IF(営業月報２月!D34="","",営業月報２月!D34)</f>
        <v>2500000</v>
      </c>
      <c r="D8" s="11">
        <v>3000000</v>
      </c>
      <c r="E8" s="12">
        <f>IF(AND(COUNT(C8:D8)=2,C8&lt;&gt;0),D8/C8,"")</f>
        <v>1.2</v>
      </c>
      <c r="F8" s="13">
        <f>IF(AND(営業月報２月!D8="",D8=""),"",D8-営業月報２月!D8)</f>
        <v>0</v>
      </c>
      <c r="G8" s="14">
        <f>IF(AND(営業月報２月!D8="",D8=""),"",SUM(営業月報２月!G8,D8))</f>
        <v>8650000</v>
      </c>
    </row>
    <row r="9" spans="2:7" ht="18" customHeight="1" x14ac:dyDescent="0.15">
      <c r="B9" s="10" t="s">
        <v>8</v>
      </c>
      <c r="C9" s="11">
        <f>IF(営業月報２月!D35="","",営業月報２月!D35)</f>
        <v>1000000</v>
      </c>
      <c r="D9" s="11">
        <v>1000000</v>
      </c>
      <c r="E9" s="12">
        <f>IF(AND(COUNT(C9:D9)=2,C9&lt;&gt;0),D9/C9,"")</f>
        <v>1</v>
      </c>
      <c r="F9" s="13">
        <f>IF(AND(営業月報２月!D9="",D9=""),"",D9-営業月報２月!D9)</f>
        <v>-1560000</v>
      </c>
      <c r="G9" s="14">
        <f>IF(AND(営業月報２月!D9="",D9=""),"",SUM(営業月報２月!G9,D9))</f>
        <v>5960000</v>
      </c>
    </row>
    <row r="10" spans="2:7" ht="18" customHeight="1" thickBot="1" x14ac:dyDescent="0.2">
      <c r="B10" s="10" t="s">
        <v>9</v>
      </c>
      <c r="C10" s="13">
        <f>IF(営業月報２月!D36="","",営業月報２月!D36)</f>
        <v>3000000</v>
      </c>
      <c r="D10" s="13">
        <f>IF(COUNT(D7,D9)=0,"",D7-D9)</f>
        <v>3100000</v>
      </c>
      <c r="E10" s="12">
        <f>IF(AND(COUNT(C10:D10)=2,C10&lt;&gt;0),D10/C10,"")</f>
        <v>1.0333333333333334</v>
      </c>
      <c r="F10" s="13">
        <f>IF(営業月報２月!D10="",IF(D10="","",D10),IF(D10="",-営業月報２月!D10,D10-営業月報２月!D10))</f>
        <v>1650000</v>
      </c>
      <c r="G10" s="15">
        <f>IF(AND(営業月報２月!D10="",D10=""),"",SUM(営業月報２月!G10,D10))</f>
        <v>5850000</v>
      </c>
    </row>
    <row r="11" spans="2:7" ht="18" customHeight="1" thickBot="1" x14ac:dyDescent="0.2">
      <c r="B11" s="16" t="s">
        <v>10</v>
      </c>
      <c r="C11" s="17">
        <f>IF(営業月報２月!D37="","",営業月報２月!D37)</f>
        <v>0.625</v>
      </c>
      <c r="D11" s="17">
        <f>IF(AND(COUNT(D7:D8)=2,D7&lt;&gt;0),D8/D7,"")</f>
        <v>0.73170731707317072</v>
      </c>
      <c r="E11" s="18"/>
      <c r="F11" s="19"/>
      <c r="G11" s="20"/>
    </row>
    <row r="12" spans="2:7" ht="15" thickBot="1" x14ac:dyDescent="0.2">
      <c r="B12" s="21"/>
      <c r="C12" s="21"/>
      <c r="D12" s="21"/>
      <c r="E12" s="21"/>
      <c r="F12" s="21"/>
      <c r="G12" s="21"/>
    </row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48"/>
      <c r="D14" s="48"/>
      <c r="E14" s="48"/>
      <c r="F14" s="48"/>
      <c r="G14" s="49"/>
    </row>
    <row r="15" spans="2:7" ht="20.100000000000001" customHeight="1" x14ac:dyDescent="0.15">
      <c r="B15" s="47"/>
      <c r="C15" s="48"/>
      <c r="D15" s="48"/>
      <c r="E15" s="48"/>
      <c r="F15" s="48"/>
      <c r="G15" s="49"/>
    </row>
    <row r="16" spans="2:7" ht="20.100000000000001" customHeight="1" x14ac:dyDescent="0.15">
      <c r="B16" s="47"/>
      <c r="C16" s="48"/>
      <c r="D16" s="48"/>
      <c r="E16" s="48"/>
      <c r="F16" s="48"/>
      <c r="G16" s="49"/>
    </row>
    <row r="17" spans="2:7" ht="20.100000000000001" customHeight="1" thickBot="1" x14ac:dyDescent="0.2">
      <c r="B17" s="50"/>
      <c r="C17" s="51"/>
      <c r="D17" s="51"/>
      <c r="E17" s="51"/>
      <c r="F17" s="51"/>
      <c r="G17" s="52"/>
    </row>
    <row r="18" spans="2:7" ht="15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48"/>
      <c r="D20" s="48"/>
      <c r="E20" s="48"/>
      <c r="F20" s="48"/>
      <c r="G20" s="49"/>
    </row>
    <row r="21" spans="2:7" ht="20.100000000000001" customHeight="1" x14ac:dyDescent="0.15">
      <c r="B21" s="47"/>
      <c r="C21" s="48"/>
      <c r="D21" s="48"/>
      <c r="E21" s="48"/>
      <c r="F21" s="48"/>
      <c r="G21" s="49"/>
    </row>
    <row r="22" spans="2:7" ht="20.100000000000001" customHeight="1" x14ac:dyDescent="0.15">
      <c r="B22" s="47"/>
      <c r="C22" s="48"/>
      <c r="D22" s="48"/>
      <c r="E22" s="48"/>
      <c r="F22" s="48"/>
      <c r="G22" s="49"/>
    </row>
    <row r="23" spans="2:7" ht="20.100000000000001" customHeight="1" thickBot="1" x14ac:dyDescent="0.2">
      <c r="B23" s="50"/>
      <c r="C23" s="51"/>
      <c r="D23" s="51"/>
      <c r="E23" s="51"/>
      <c r="F23" s="51"/>
      <c r="G23" s="52"/>
    </row>
    <row r="24" spans="2:7" ht="15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48"/>
      <c r="D26" s="48"/>
      <c r="E26" s="48"/>
      <c r="F26" s="48"/>
      <c r="G26" s="49"/>
    </row>
    <row r="27" spans="2:7" ht="20.100000000000001" customHeight="1" x14ac:dyDescent="0.15">
      <c r="B27" s="47"/>
      <c r="C27" s="48"/>
      <c r="D27" s="48"/>
      <c r="E27" s="48"/>
      <c r="F27" s="48"/>
      <c r="G27" s="49"/>
    </row>
    <row r="28" spans="2:7" ht="20.100000000000001" customHeight="1" x14ac:dyDescent="0.15">
      <c r="B28" s="47"/>
      <c r="C28" s="48"/>
      <c r="D28" s="48"/>
      <c r="E28" s="48"/>
      <c r="F28" s="48"/>
      <c r="G28" s="49"/>
    </row>
    <row r="29" spans="2:7" ht="20.100000000000001" customHeight="1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24" t="s">
        <v>14</v>
      </c>
      <c r="D31" s="25"/>
      <c r="E31" s="25"/>
      <c r="F31" s="25"/>
      <c r="G31" s="26"/>
    </row>
    <row r="32" spans="2:7" ht="18" customHeight="1" x14ac:dyDescent="0.15">
      <c r="B32" s="7"/>
      <c r="C32" s="8" t="s">
        <v>15</v>
      </c>
      <c r="D32" s="8" t="s">
        <v>16</v>
      </c>
      <c r="E32" s="27" t="s">
        <v>17</v>
      </c>
      <c r="F32" s="28"/>
      <c r="G32" s="29"/>
    </row>
    <row r="33" spans="2:7" ht="18" customHeight="1" x14ac:dyDescent="0.15">
      <c r="B33" s="10" t="s">
        <v>6</v>
      </c>
      <c r="C33" s="30">
        <f>IF(C7="",IF(D7="","",D7),IF(D7="",-C7,D7-C7))</f>
        <v>100000</v>
      </c>
      <c r="D33" s="31">
        <v>4000000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500000</v>
      </c>
      <c r="D34" s="31">
        <v>3000000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0</v>
      </c>
      <c r="D35" s="31">
        <v>1000000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100000</v>
      </c>
      <c r="D36" s="30">
        <f>IF(COUNT(D33,D35)=0,"",D33-D35)</f>
        <v>3000000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0.10670731707317072</v>
      </c>
      <c r="D37" s="17">
        <f>IF(AND(COUNT(D33:D34)=2,D33&lt;&gt;0),D34/D33,"")</f>
        <v>0.75</v>
      </c>
      <c r="E37" s="44"/>
      <c r="F37" s="45"/>
      <c r="G37" s="46"/>
    </row>
  </sheetData>
  <mergeCells count="11">
    <mergeCell ref="C13:G13"/>
    <mergeCell ref="C19:G19"/>
    <mergeCell ref="C25:G25"/>
    <mergeCell ref="E37:G37"/>
    <mergeCell ref="B14:G17"/>
    <mergeCell ref="B20:G23"/>
    <mergeCell ref="B26:G29"/>
    <mergeCell ref="E33:G33"/>
    <mergeCell ref="E34:G34"/>
    <mergeCell ref="E35:G35"/>
    <mergeCell ref="E36:G36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7"/>
  <sheetViews>
    <sheetView showGridLines="0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2"/>
      <c r="D3" s="2"/>
      <c r="E3" s="2"/>
      <c r="F3" s="2"/>
      <c r="G3" s="2"/>
    </row>
    <row r="4" spans="2:7" ht="15" thickBot="1" x14ac:dyDescent="0.2"/>
    <row r="5" spans="2:7" ht="18" customHeight="1" thickBot="1" x14ac:dyDescent="0.2">
      <c r="B5" s="4"/>
      <c r="C5" s="37"/>
      <c r="D5" s="38" t="s">
        <v>29</v>
      </c>
      <c r="E5" s="39" t="s">
        <v>0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f>IF(営業月報３月!D33="","",営業月報３月!D33)</f>
        <v>4000000</v>
      </c>
      <c r="D7" s="11">
        <v>5000000</v>
      </c>
      <c r="E7" s="12">
        <f>IF(AND(COUNT(C7:D7)=2,C7&lt;&gt;0),D7/C7,"")</f>
        <v>1.25</v>
      </c>
      <c r="F7" s="13">
        <f>IF(AND(営業月報３月!D7="",D7=""),"",D7-営業月報３月!D7)</f>
        <v>900000</v>
      </c>
      <c r="G7" s="14">
        <f>IF(AND(営業月報３月!D7="",D7=""),"",SUM(営業月報３月!G7,D7))</f>
        <v>16810000</v>
      </c>
    </row>
    <row r="8" spans="2:7" ht="18" customHeight="1" x14ac:dyDescent="0.15">
      <c r="B8" s="10" t="s">
        <v>7</v>
      </c>
      <c r="C8" s="11">
        <f>IF(営業月報３月!D34="","",営業月報３月!D34)</f>
        <v>3000000</v>
      </c>
      <c r="D8" s="11">
        <v>5000000</v>
      </c>
      <c r="E8" s="12">
        <f>IF(AND(COUNT(C8:D8)=2,C8&lt;&gt;0),D8/C8,"")</f>
        <v>1.6666666666666667</v>
      </c>
      <c r="F8" s="13">
        <f>IF(AND(営業月報３月!D8="",D8=""),"",D8-営業月報３月!D8)</f>
        <v>2000000</v>
      </c>
      <c r="G8" s="14">
        <f>IF(AND(営業月報３月!D8="",D8=""),"",SUM(営業月報３月!G8,D8))</f>
        <v>13650000</v>
      </c>
    </row>
    <row r="9" spans="2:7" ht="18" customHeight="1" x14ac:dyDescent="0.15">
      <c r="B9" s="10" t="s">
        <v>8</v>
      </c>
      <c r="C9" s="11">
        <f>IF(営業月報３月!D35="","",営業月報３月!D35)</f>
        <v>1000000</v>
      </c>
      <c r="D9" s="11">
        <v>1500000</v>
      </c>
      <c r="E9" s="12">
        <f>IF(AND(COUNT(C9:D9)=2,C9&lt;&gt;0),D9/C9,"")</f>
        <v>1.5</v>
      </c>
      <c r="F9" s="13">
        <f>IF(AND(営業月報３月!D9="",D9=""),"",D9-営業月報３月!D9)</f>
        <v>500000</v>
      </c>
      <c r="G9" s="14">
        <f>IF(AND(営業月報３月!D9="",D9=""),"",SUM(営業月報３月!G9,D9))</f>
        <v>7460000</v>
      </c>
    </row>
    <row r="10" spans="2:7" ht="18" customHeight="1" thickBot="1" x14ac:dyDescent="0.2">
      <c r="B10" s="10" t="s">
        <v>9</v>
      </c>
      <c r="C10" s="13">
        <f>IF(営業月報３月!D36="","",営業月報３月!D36)</f>
        <v>3000000</v>
      </c>
      <c r="D10" s="13">
        <f>IF(COUNT(D7,D9)=0,"",D7-D9)</f>
        <v>3500000</v>
      </c>
      <c r="E10" s="12">
        <f>IF(AND(COUNT(C10:D10)=2,C10&lt;&gt;0),D10/C10,"")</f>
        <v>1.1666666666666667</v>
      </c>
      <c r="F10" s="13">
        <f>IF(営業月報３月!D10="",IF(D10="","",D10),IF(D10="",-営業月報３月!D10,D10-営業月報３月!D10))</f>
        <v>400000</v>
      </c>
      <c r="G10" s="15">
        <f>IF(AND(営業月報３月!D10="",D10=""),"",SUM(営業月報３月!G10,D10))</f>
        <v>9350000</v>
      </c>
    </row>
    <row r="11" spans="2:7" ht="18" customHeight="1" thickBot="1" x14ac:dyDescent="0.2">
      <c r="B11" s="16" t="s">
        <v>10</v>
      </c>
      <c r="C11" s="17">
        <f>IF(営業月報３月!D37="","",営業月報３月!D37)</f>
        <v>0.75</v>
      </c>
      <c r="D11" s="17">
        <f>IF(AND(COUNT(D7:D8)=2,D7&lt;&gt;0),D8/D7,"")</f>
        <v>1</v>
      </c>
      <c r="E11" s="18"/>
      <c r="F11" s="19"/>
      <c r="G11" s="20"/>
    </row>
    <row r="12" spans="2:7" ht="15" thickBot="1" x14ac:dyDescent="0.2">
      <c r="B12" s="21"/>
      <c r="C12" s="21"/>
      <c r="D12" s="21"/>
      <c r="E12" s="21"/>
      <c r="F12" s="21"/>
      <c r="G12" s="21"/>
    </row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48"/>
      <c r="D14" s="48"/>
      <c r="E14" s="48"/>
      <c r="F14" s="48"/>
      <c r="G14" s="49"/>
    </row>
    <row r="15" spans="2:7" ht="20.100000000000001" customHeight="1" x14ac:dyDescent="0.15">
      <c r="B15" s="47"/>
      <c r="C15" s="48"/>
      <c r="D15" s="48"/>
      <c r="E15" s="48"/>
      <c r="F15" s="48"/>
      <c r="G15" s="49"/>
    </row>
    <row r="16" spans="2:7" ht="20.100000000000001" customHeight="1" x14ac:dyDescent="0.15">
      <c r="B16" s="47"/>
      <c r="C16" s="48"/>
      <c r="D16" s="48"/>
      <c r="E16" s="48"/>
      <c r="F16" s="48"/>
      <c r="G16" s="49"/>
    </row>
    <row r="17" spans="2:7" ht="20.100000000000001" customHeight="1" thickBot="1" x14ac:dyDescent="0.2">
      <c r="B17" s="50"/>
      <c r="C17" s="51"/>
      <c r="D17" s="51"/>
      <c r="E17" s="51"/>
      <c r="F17" s="51"/>
      <c r="G17" s="52"/>
    </row>
    <row r="18" spans="2:7" ht="15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48"/>
      <c r="D20" s="48"/>
      <c r="E20" s="48"/>
      <c r="F20" s="48"/>
      <c r="G20" s="49"/>
    </row>
    <row r="21" spans="2:7" ht="20.100000000000001" customHeight="1" x14ac:dyDescent="0.15">
      <c r="B21" s="47"/>
      <c r="C21" s="48"/>
      <c r="D21" s="48"/>
      <c r="E21" s="48"/>
      <c r="F21" s="48"/>
      <c r="G21" s="49"/>
    </row>
    <row r="22" spans="2:7" ht="20.100000000000001" customHeight="1" x14ac:dyDescent="0.15">
      <c r="B22" s="47"/>
      <c r="C22" s="48"/>
      <c r="D22" s="48"/>
      <c r="E22" s="48"/>
      <c r="F22" s="48"/>
      <c r="G22" s="49"/>
    </row>
    <row r="23" spans="2:7" ht="20.100000000000001" customHeight="1" thickBot="1" x14ac:dyDescent="0.2">
      <c r="B23" s="50"/>
      <c r="C23" s="51"/>
      <c r="D23" s="51"/>
      <c r="E23" s="51"/>
      <c r="F23" s="51"/>
      <c r="G23" s="52"/>
    </row>
    <row r="24" spans="2:7" ht="15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48"/>
      <c r="D26" s="48"/>
      <c r="E26" s="48"/>
      <c r="F26" s="48"/>
      <c r="G26" s="49"/>
    </row>
    <row r="27" spans="2:7" ht="20.100000000000001" customHeight="1" x14ac:dyDescent="0.15">
      <c r="B27" s="47"/>
      <c r="C27" s="48"/>
      <c r="D27" s="48"/>
      <c r="E27" s="48"/>
      <c r="F27" s="48"/>
      <c r="G27" s="49"/>
    </row>
    <row r="28" spans="2:7" ht="20.100000000000001" customHeight="1" x14ac:dyDescent="0.15">
      <c r="B28" s="47"/>
      <c r="C28" s="48"/>
      <c r="D28" s="48"/>
      <c r="E28" s="48"/>
      <c r="F28" s="48"/>
      <c r="G28" s="49"/>
    </row>
    <row r="29" spans="2:7" ht="20.100000000000001" customHeight="1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24" t="s">
        <v>14</v>
      </c>
      <c r="D31" s="25"/>
      <c r="E31" s="25"/>
      <c r="F31" s="25"/>
      <c r="G31" s="26"/>
    </row>
    <row r="32" spans="2:7" ht="18" customHeight="1" x14ac:dyDescent="0.15">
      <c r="B32" s="7"/>
      <c r="C32" s="8" t="s">
        <v>15</v>
      </c>
      <c r="D32" s="8" t="s">
        <v>16</v>
      </c>
      <c r="E32" s="27" t="s">
        <v>17</v>
      </c>
      <c r="F32" s="28"/>
      <c r="G32" s="29"/>
    </row>
    <row r="33" spans="2:7" ht="18" customHeight="1" x14ac:dyDescent="0.15">
      <c r="B33" s="10" t="s">
        <v>6</v>
      </c>
      <c r="C33" s="30">
        <f>IF(C7="",IF(D7="","",D7),IF(D7="",-C7,D7-C7))</f>
        <v>1000000</v>
      </c>
      <c r="D33" s="31">
        <v>4000000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2000000</v>
      </c>
      <c r="D34" s="31">
        <v>3500000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500000</v>
      </c>
      <c r="D35" s="31">
        <v>1000000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500000</v>
      </c>
      <c r="D36" s="30">
        <f>IF(COUNT(D33,D35)=0,"",D33-D35)</f>
        <v>3000000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0.25</v>
      </c>
      <c r="D37" s="17">
        <f>IF(AND(COUNT(D33:D34)=2,D33&lt;&gt;0),D34/D33,"")</f>
        <v>0.875</v>
      </c>
      <c r="E37" s="44"/>
      <c r="F37" s="45"/>
      <c r="G37" s="46"/>
    </row>
  </sheetData>
  <mergeCells count="11">
    <mergeCell ref="C13:G13"/>
    <mergeCell ref="C19:G19"/>
    <mergeCell ref="C25:G25"/>
    <mergeCell ref="E37:G37"/>
    <mergeCell ref="B14:G17"/>
    <mergeCell ref="B20:G23"/>
    <mergeCell ref="B26:G29"/>
    <mergeCell ref="E33:G33"/>
    <mergeCell ref="E34:G34"/>
    <mergeCell ref="E35:G35"/>
    <mergeCell ref="E36:G36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7"/>
  <sheetViews>
    <sheetView showGridLines="0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5"/>
      <c r="D3" s="5"/>
      <c r="E3" s="5"/>
      <c r="F3" s="5"/>
      <c r="G3" s="5"/>
    </row>
    <row r="4" spans="2:7" ht="15" thickBot="1" x14ac:dyDescent="0.2"/>
    <row r="5" spans="2:7" ht="18" customHeight="1" thickBot="1" x14ac:dyDescent="0.2">
      <c r="B5" s="4"/>
      <c r="C5" s="37"/>
      <c r="D5" s="38" t="s">
        <v>18</v>
      </c>
      <c r="E5" s="39" t="s">
        <v>0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f>IF(営業月報４月!D33="","",営業月報４月!D33)</f>
        <v>4000000</v>
      </c>
      <c r="D7" s="11">
        <v>4500000</v>
      </c>
      <c r="E7" s="12">
        <f>IF(AND(COUNT(C7:D7)=2,C7&lt;&gt;0),D7/C7,"")</f>
        <v>1.125</v>
      </c>
      <c r="F7" s="13">
        <f>IF(AND(営業月報４月!D7="",D7=""),"",D7-営業月報４月!D7)</f>
        <v>-500000</v>
      </c>
      <c r="G7" s="14">
        <f>IF(AND(営業月報４月!D7="",D7=""),"",SUM(営業月報４月!G7,D7))</f>
        <v>21310000</v>
      </c>
    </row>
    <row r="8" spans="2:7" ht="18" customHeight="1" x14ac:dyDescent="0.15">
      <c r="B8" s="10" t="s">
        <v>7</v>
      </c>
      <c r="C8" s="11">
        <f>IF(営業月報４月!D34="","",営業月報４月!D34)</f>
        <v>3500000</v>
      </c>
      <c r="D8" s="11">
        <v>4000000</v>
      </c>
      <c r="E8" s="12">
        <f>IF(AND(COUNT(C8:D8)=2,C8&lt;&gt;0),D8/C8,"")</f>
        <v>1.1428571428571428</v>
      </c>
      <c r="F8" s="13">
        <f>IF(AND(営業月報４月!D8="",D8=""),"",D8-営業月報４月!D8)</f>
        <v>-1000000</v>
      </c>
      <c r="G8" s="14">
        <f>IF(AND(営業月報４月!D8="",D8=""),"",SUM(営業月報４月!G8,D8))</f>
        <v>17650000</v>
      </c>
    </row>
    <row r="9" spans="2:7" ht="18" customHeight="1" x14ac:dyDescent="0.15">
      <c r="B9" s="10" t="s">
        <v>8</v>
      </c>
      <c r="C9" s="11">
        <f>IF(営業月報４月!D35="","",営業月報４月!D35)</f>
        <v>1000000</v>
      </c>
      <c r="D9" s="11">
        <v>2000000</v>
      </c>
      <c r="E9" s="12">
        <f>IF(AND(COUNT(C9:D9)=2,C9&lt;&gt;0),D9/C9,"")</f>
        <v>2</v>
      </c>
      <c r="F9" s="13">
        <f>IF(AND(営業月報４月!D9="",D9=""),"",D9-営業月報４月!D9)</f>
        <v>500000</v>
      </c>
      <c r="G9" s="14">
        <f>IF(AND(営業月報４月!D9="",D9=""),"",SUM(営業月報４月!G9,D9))</f>
        <v>9460000</v>
      </c>
    </row>
    <row r="10" spans="2:7" ht="18" customHeight="1" thickBot="1" x14ac:dyDescent="0.2">
      <c r="B10" s="10" t="s">
        <v>9</v>
      </c>
      <c r="C10" s="13">
        <f>IF(営業月報４月!D36="","",営業月報４月!D36)</f>
        <v>3000000</v>
      </c>
      <c r="D10" s="13">
        <f>IF(COUNT(D7,D9)=0,"",D7-D9)</f>
        <v>2500000</v>
      </c>
      <c r="E10" s="12">
        <f>IF(AND(COUNT(C10:D10)=2,C10&lt;&gt;0),D10/C10,"")</f>
        <v>0.83333333333333337</v>
      </c>
      <c r="F10" s="13">
        <f>IF(営業月報４月!D10="",IF(D10="","",D10),IF(D10="",-営業月報４月!D10,D10-営業月報４月!D10))</f>
        <v>-1000000</v>
      </c>
      <c r="G10" s="15">
        <f>IF(AND(営業月報４月!D10="",D10=""),"",SUM(営業月報４月!G10,D10))</f>
        <v>11850000</v>
      </c>
    </row>
    <row r="11" spans="2:7" ht="18" customHeight="1" thickBot="1" x14ac:dyDescent="0.2">
      <c r="B11" s="16" t="s">
        <v>10</v>
      </c>
      <c r="C11" s="17">
        <f>IF(営業月報４月!D37="","",営業月報４月!D37)</f>
        <v>0.875</v>
      </c>
      <c r="D11" s="17">
        <f>IF(AND(COUNT(D7:D8)=2,D7&lt;&gt;0),D8/D7,"")</f>
        <v>0.88888888888888884</v>
      </c>
      <c r="E11" s="18"/>
      <c r="F11" s="19"/>
      <c r="G11" s="20"/>
    </row>
    <row r="12" spans="2:7" ht="15" thickBot="1" x14ac:dyDescent="0.2">
      <c r="B12" s="21"/>
      <c r="C12" s="21"/>
      <c r="D12" s="21"/>
      <c r="E12" s="21"/>
      <c r="F12" s="21"/>
      <c r="G12" s="21"/>
    </row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48"/>
      <c r="D14" s="48"/>
      <c r="E14" s="48"/>
      <c r="F14" s="48"/>
      <c r="G14" s="49"/>
    </row>
    <row r="15" spans="2:7" ht="20.100000000000001" customHeight="1" x14ac:dyDescent="0.15">
      <c r="B15" s="47"/>
      <c r="C15" s="48"/>
      <c r="D15" s="48"/>
      <c r="E15" s="48"/>
      <c r="F15" s="48"/>
      <c r="G15" s="49"/>
    </row>
    <row r="16" spans="2:7" ht="20.100000000000001" customHeight="1" x14ac:dyDescent="0.15">
      <c r="B16" s="47"/>
      <c r="C16" s="48"/>
      <c r="D16" s="48"/>
      <c r="E16" s="48"/>
      <c r="F16" s="48"/>
      <c r="G16" s="49"/>
    </row>
    <row r="17" spans="2:7" ht="20.100000000000001" customHeight="1" thickBot="1" x14ac:dyDescent="0.2">
      <c r="B17" s="50"/>
      <c r="C17" s="51"/>
      <c r="D17" s="51"/>
      <c r="E17" s="51"/>
      <c r="F17" s="51"/>
      <c r="G17" s="52"/>
    </row>
    <row r="18" spans="2:7" ht="15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48"/>
      <c r="D20" s="48"/>
      <c r="E20" s="48"/>
      <c r="F20" s="48"/>
      <c r="G20" s="49"/>
    </row>
    <row r="21" spans="2:7" ht="20.100000000000001" customHeight="1" x14ac:dyDescent="0.15">
      <c r="B21" s="47"/>
      <c r="C21" s="48"/>
      <c r="D21" s="48"/>
      <c r="E21" s="48"/>
      <c r="F21" s="48"/>
      <c r="G21" s="49"/>
    </row>
    <row r="22" spans="2:7" ht="20.100000000000001" customHeight="1" x14ac:dyDescent="0.15">
      <c r="B22" s="47"/>
      <c r="C22" s="48"/>
      <c r="D22" s="48"/>
      <c r="E22" s="48"/>
      <c r="F22" s="48"/>
      <c r="G22" s="49"/>
    </row>
    <row r="23" spans="2:7" ht="20.100000000000001" customHeight="1" thickBot="1" x14ac:dyDescent="0.2">
      <c r="B23" s="50"/>
      <c r="C23" s="51"/>
      <c r="D23" s="51"/>
      <c r="E23" s="51"/>
      <c r="F23" s="51"/>
      <c r="G23" s="52"/>
    </row>
    <row r="24" spans="2:7" ht="15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48"/>
      <c r="D26" s="48"/>
      <c r="E26" s="48"/>
      <c r="F26" s="48"/>
      <c r="G26" s="49"/>
    </row>
    <row r="27" spans="2:7" ht="20.100000000000001" customHeight="1" x14ac:dyDescent="0.15">
      <c r="B27" s="47"/>
      <c r="C27" s="48"/>
      <c r="D27" s="48"/>
      <c r="E27" s="48"/>
      <c r="F27" s="48"/>
      <c r="G27" s="49"/>
    </row>
    <row r="28" spans="2:7" ht="20.100000000000001" customHeight="1" x14ac:dyDescent="0.15">
      <c r="B28" s="47"/>
      <c r="C28" s="48"/>
      <c r="D28" s="48"/>
      <c r="E28" s="48"/>
      <c r="F28" s="48"/>
      <c r="G28" s="49"/>
    </row>
    <row r="29" spans="2:7" ht="20.100000000000001" customHeight="1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24" t="s">
        <v>14</v>
      </c>
      <c r="D31" s="25"/>
      <c r="E31" s="25"/>
      <c r="F31" s="25"/>
      <c r="G31" s="26"/>
    </row>
    <row r="32" spans="2:7" ht="18" customHeight="1" x14ac:dyDescent="0.15">
      <c r="B32" s="7"/>
      <c r="C32" s="8" t="s">
        <v>15</v>
      </c>
      <c r="D32" s="8" t="s">
        <v>16</v>
      </c>
      <c r="E32" s="27" t="s">
        <v>17</v>
      </c>
      <c r="F32" s="28"/>
      <c r="G32" s="29"/>
    </row>
    <row r="33" spans="2:7" ht="18" customHeight="1" x14ac:dyDescent="0.15">
      <c r="B33" s="10" t="s">
        <v>6</v>
      </c>
      <c r="C33" s="30">
        <f>IF(C7="",IF(D7="","",D7),IF(D7="",-C7,D7-C7))</f>
        <v>500000</v>
      </c>
      <c r="D33" s="31">
        <v>5000000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500000</v>
      </c>
      <c r="D34" s="31">
        <v>5000000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1000000</v>
      </c>
      <c r="D35" s="31">
        <v>2000000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-500000</v>
      </c>
      <c r="D36" s="30">
        <f>IF(COUNT(D33,D35)=0,"",D33-D35)</f>
        <v>3000000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1.388888888888884E-2</v>
      </c>
      <c r="D37" s="17">
        <f>IF(AND(COUNT(D33:D34)=2,D33&lt;&gt;0),D34/D33,"")</f>
        <v>1</v>
      </c>
      <c r="E37" s="44"/>
      <c r="F37" s="45"/>
      <c r="G37" s="46"/>
    </row>
  </sheetData>
  <mergeCells count="11">
    <mergeCell ref="C13:G13"/>
    <mergeCell ref="C19:G19"/>
    <mergeCell ref="C25:G25"/>
    <mergeCell ref="E37:G37"/>
    <mergeCell ref="B14:G17"/>
    <mergeCell ref="B20:G23"/>
    <mergeCell ref="B26:G29"/>
    <mergeCell ref="E33:G33"/>
    <mergeCell ref="E34:G34"/>
    <mergeCell ref="E35:G35"/>
    <mergeCell ref="E36:G36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7"/>
  <sheetViews>
    <sheetView showGridLines="0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2"/>
      <c r="D3" s="2"/>
      <c r="E3" s="2"/>
      <c r="F3" s="2"/>
      <c r="G3" s="2"/>
    </row>
    <row r="4" spans="2:7" ht="15" thickBot="1" x14ac:dyDescent="0.2"/>
    <row r="5" spans="2:7" ht="18" customHeight="1" thickBot="1" x14ac:dyDescent="0.2">
      <c r="B5" s="4"/>
      <c r="C5" s="37"/>
      <c r="D5" s="38" t="s">
        <v>19</v>
      </c>
      <c r="E5" s="39" t="s">
        <v>0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f>IF(営業月報５月!D33="","",営業月報５月!D33)</f>
        <v>5000000</v>
      </c>
      <c r="D7" s="11">
        <v>4500000</v>
      </c>
      <c r="E7" s="12">
        <f>IF(AND(COUNT(C7:D7)=2,C7&lt;&gt;0),D7/C7,"")</f>
        <v>0.9</v>
      </c>
      <c r="F7" s="13">
        <f>IF(AND(営業月報５月!D7="",D7=""),"",D7-営業月報５月!D7)</f>
        <v>0</v>
      </c>
      <c r="G7" s="14">
        <f>IF(AND(営業月報５月!D7="",D7=""),"",SUM(営業月報５月!G7,D7))</f>
        <v>25810000</v>
      </c>
    </row>
    <row r="8" spans="2:7" ht="18" customHeight="1" x14ac:dyDescent="0.15">
      <c r="B8" s="10" t="s">
        <v>7</v>
      </c>
      <c r="C8" s="11">
        <f>IF(営業月報５月!D34="","",営業月報５月!D34)</f>
        <v>5000000</v>
      </c>
      <c r="D8" s="11">
        <v>6000000</v>
      </c>
      <c r="E8" s="12">
        <f>IF(AND(COUNT(C8:D8)=2,C8&lt;&gt;0),D8/C8,"")</f>
        <v>1.2</v>
      </c>
      <c r="F8" s="13">
        <f>IF(AND(営業月報５月!D8="",D8=""),"",D8-営業月報５月!D8)</f>
        <v>2000000</v>
      </c>
      <c r="G8" s="14">
        <f>IF(AND(営業月報５月!D8="",D8=""),"",SUM(営業月報５月!G8,D8))</f>
        <v>23650000</v>
      </c>
    </row>
    <row r="9" spans="2:7" ht="18" customHeight="1" x14ac:dyDescent="0.15">
      <c r="B9" s="10" t="s">
        <v>8</v>
      </c>
      <c r="C9" s="11">
        <f>IF(営業月報５月!D35="","",営業月報５月!D35)</f>
        <v>2000000</v>
      </c>
      <c r="D9" s="11">
        <v>1500000</v>
      </c>
      <c r="E9" s="12">
        <f>IF(AND(COUNT(C9:D9)=2,C9&lt;&gt;0),D9/C9,"")</f>
        <v>0.75</v>
      </c>
      <c r="F9" s="13">
        <f>IF(AND(営業月報５月!D9="",D9=""),"",D9-営業月報５月!D9)</f>
        <v>-500000</v>
      </c>
      <c r="G9" s="14">
        <f>IF(AND(営業月報５月!D9="",D9=""),"",SUM(営業月報５月!G9,D9))</f>
        <v>10960000</v>
      </c>
    </row>
    <row r="10" spans="2:7" ht="18" customHeight="1" thickBot="1" x14ac:dyDescent="0.2">
      <c r="B10" s="10" t="s">
        <v>9</v>
      </c>
      <c r="C10" s="13">
        <f>IF(営業月報５月!D36="","",営業月報５月!D36)</f>
        <v>3000000</v>
      </c>
      <c r="D10" s="13">
        <f>IF(COUNT(D7,D9)=0,"",D7-D9)</f>
        <v>3000000</v>
      </c>
      <c r="E10" s="12">
        <f>IF(AND(COUNT(C10:D10)=2,C10&lt;&gt;0),D10/C10,"")</f>
        <v>1</v>
      </c>
      <c r="F10" s="13">
        <f>IF(営業月報５月!D10="",IF(D10="","",D10),IF(D10="",-営業月報５月!D10,D10-営業月報５月!D10))</f>
        <v>500000</v>
      </c>
      <c r="G10" s="15">
        <f>IF(AND(営業月報５月!D10="",D10=""),"",SUM(営業月報５月!G10,D10))</f>
        <v>14850000</v>
      </c>
    </row>
    <row r="11" spans="2:7" ht="18" customHeight="1" thickBot="1" x14ac:dyDescent="0.2">
      <c r="B11" s="16" t="s">
        <v>10</v>
      </c>
      <c r="C11" s="17">
        <f>IF(営業月報５月!D37="","",営業月報５月!D37)</f>
        <v>1</v>
      </c>
      <c r="D11" s="17">
        <f>IF(AND(COUNT(D7:D8)=2,D7&lt;&gt;0),D8/D7,"")</f>
        <v>1.3333333333333333</v>
      </c>
      <c r="E11" s="18"/>
      <c r="F11" s="19"/>
      <c r="G11" s="20"/>
    </row>
    <row r="12" spans="2:7" ht="15" thickBot="1" x14ac:dyDescent="0.2"/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48"/>
      <c r="D14" s="48"/>
      <c r="E14" s="48"/>
      <c r="F14" s="48"/>
      <c r="G14" s="49"/>
    </row>
    <row r="15" spans="2:7" ht="20.100000000000001" customHeight="1" x14ac:dyDescent="0.15">
      <c r="B15" s="47"/>
      <c r="C15" s="48"/>
      <c r="D15" s="48"/>
      <c r="E15" s="48"/>
      <c r="F15" s="48"/>
      <c r="G15" s="49"/>
    </row>
    <row r="16" spans="2:7" ht="20.100000000000001" customHeight="1" x14ac:dyDescent="0.15">
      <c r="B16" s="47"/>
      <c r="C16" s="48"/>
      <c r="D16" s="48"/>
      <c r="E16" s="48"/>
      <c r="F16" s="48"/>
      <c r="G16" s="49"/>
    </row>
    <row r="17" spans="2:7" ht="19.5" customHeight="1" thickBot="1" x14ac:dyDescent="0.2">
      <c r="B17" s="50"/>
      <c r="C17" s="51"/>
      <c r="D17" s="51"/>
      <c r="E17" s="51"/>
      <c r="F17" s="51"/>
      <c r="G17" s="52"/>
    </row>
    <row r="18" spans="2:7" ht="15" customHeight="1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48"/>
      <c r="D20" s="48"/>
      <c r="E20" s="48"/>
      <c r="F20" s="48"/>
      <c r="G20" s="49"/>
    </row>
    <row r="21" spans="2:7" ht="20.100000000000001" customHeight="1" x14ac:dyDescent="0.15">
      <c r="B21" s="47"/>
      <c r="C21" s="48"/>
      <c r="D21" s="48"/>
      <c r="E21" s="48"/>
      <c r="F21" s="48"/>
      <c r="G21" s="49"/>
    </row>
    <row r="22" spans="2:7" ht="20.100000000000001" customHeight="1" x14ac:dyDescent="0.15">
      <c r="B22" s="47"/>
      <c r="C22" s="48"/>
      <c r="D22" s="48"/>
      <c r="E22" s="48"/>
      <c r="F22" s="48"/>
      <c r="G22" s="49"/>
    </row>
    <row r="23" spans="2:7" ht="19.5" customHeight="1" thickBot="1" x14ac:dyDescent="0.2">
      <c r="B23" s="50"/>
      <c r="C23" s="51"/>
      <c r="D23" s="51"/>
      <c r="E23" s="51"/>
      <c r="F23" s="51"/>
      <c r="G23" s="52"/>
    </row>
    <row r="24" spans="2:7" ht="15" customHeight="1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48"/>
      <c r="D26" s="48"/>
      <c r="E26" s="48"/>
      <c r="F26" s="48"/>
      <c r="G26" s="49"/>
    </row>
    <row r="27" spans="2:7" ht="20.100000000000001" customHeight="1" x14ac:dyDescent="0.15">
      <c r="B27" s="47"/>
      <c r="C27" s="48"/>
      <c r="D27" s="48"/>
      <c r="E27" s="48"/>
      <c r="F27" s="48"/>
      <c r="G27" s="49"/>
    </row>
    <row r="28" spans="2:7" ht="20.100000000000001" customHeight="1" x14ac:dyDescent="0.15">
      <c r="B28" s="47"/>
      <c r="C28" s="48"/>
      <c r="D28" s="48"/>
      <c r="E28" s="48"/>
      <c r="F28" s="48"/>
      <c r="G28" s="49"/>
    </row>
    <row r="29" spans="2:7" ht="15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24" t="s">
        <v>14</v>
      </c>
      <c r="D31" s="25"/>
      <c r="E31" s="25"/>
      <c r="F31" s="25"/>
      <c r="G31" s="26"/>
    </row>
    <row r="32" spans="2:7" ht="18" customHeight="1" x14ac:dyDescent="0.15">
      <c r="B32" s="7"/>
      <c r="C32" s="8" t="s">
        <v>15</v>
      </c>
      <c r="D32" s="8" t="s">
        <v>16</v>
      </c>
      <c r="E32" s="27" t="s">
        <v>17</v>
      </c>
      <c r="F32" s="28"/>
      <c r="G32" s="29"/>
    </row>
    <row r="33" spans="2:7" ht="18" customHeight="1" x14ac:dyDescent="0.15">
      <c r="B33" s="10" t="s">
        <v>6</v>
      </c>
      <c r="C33" s="30">
        <f>IF(C7="",IF(D7="","",D7),IF(D7="",-C7,D7-C7))</f>
        <v>-500000</v>
      </c>
      <c r="D33" s="31">
        <v>5000000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1000000</v>
      </c>
      <c r="D34" s="31">
        <v>3000000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-500000</v>
      </c>
      <c r="D35" s="31">
        <v>1500000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0</v>
      </c>
      <c r="D36" s="30">
        <f>IF(COUNT(D33,D35)=0,"",D33-D35)</f>
        <v>3500000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0.33333333333333326</v>
      </c>
      <c r="D37" s="17">
        <f>IF(AND(COUNT(D33:D34)=2,D33&lt;&gt;0),D34/D33,"")</f>
        <v>0.6</v>
      </c>
      <c r="E37" s="44"/>
      <c r="F37" s="45"/>
      <c r="G37" s="46"/>
    </row>
  </sheetData>
  <mergeCells count="11">
    <mergeCell ref="C13:G13"/>
    <mergeCell ref="B14:G17"/>
    <mergeCell ref="C19:G19"/>
    <mergeCell ref="B20:G23"/>
    <mergeCell ref="C25:G25"/>
    <mergeCell ref="B26:G29"/>
    <mergeCell ref="E37:G37"/>
    <mergeCell ref="E34:G34"/>
    <mergeCell ref="E35:G35"/>
    <mergeCell ref="E36:G36"/>
    <mergeCell ref="E33:G33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7"/>
  <sheetViews>
    <sheetView showGridLines="0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2"/>
      <c r="D3" s="2"/>
      <c r="E3" s="2"/>
      <c r="F3" s="2"/>
      <c r="G3" s="2"/>
    </row>
    <row r="4" spans="2:7" ht="15" thickBot="1" x14ac:dyDescent="0.2"/>
    <row r="5" spans="2:7" ht="18" customHeight="1" thickBot="1" x14ac:dyDescent="0.2">
      <c r="B5" s="4"/>
      <c r="C5" s="37"/>
      <c r="D5" s="38" t="s">
        <v>20</v>
      </c>
      <c r="E5" s="39" t="s">
        <v>0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f>IF(営業月報６月!D33="","",営業月報６月!D33)</f>
        <v>5000000</v>
      </c>
      <c r="D7" s="11">
        <v>6500000</v>
      </c>
      <c r="E7" s="12">
        <f>IF(AND(COUNT(C7:D7)=2,C7&lt;&gt;0),D7/C7,"")</f>
        <v>1.3</v>
      </c>
      <c r="F7" s="13">
        <f>IF(AND(営業月報６月!D7="",D7=""),"",D7-営業月報６月!D7)</f>
        <v>2000000</v>
      </c>
      <c r="G7" s="14">
        <f>IF(AND(営業月報６月!D7="",D7=""),"",SUM(営業月報６月!G7,D7))</f>
        <v>32310000</v>
      </c>
    </row>
    <row r="8" spans="2:7" ht="18" customHeight="1" x14ac:dyDescent="0.15">
      <c r="B8" s="10" t="s">
        <v>7</v>
      </c>
      <c r="C8" s="11">
        <f>IF(営業月報６月!D34="","",営業月報６月!D34)</f>
        <v>3000000</v>
      </c>
      <c r="D8" s="11">
        <v>7200000</v>
      </c>
      <c r="E8" s="12">
        <f>IF(AND(COUNT(C8:D8)=2,C8&lt;&gt;0),D8/C8,"")</f>
        <v>2.4</v>
      </c>
      <c r="F8" s="13">
        <f>IF(AND(営業月報６月!D8="",D8=""),"",D8-営業月報６月!D8)</f>
        <v>1200000</v>
      </c>
      <c r="G8" s="14">
        <f>IF(AND(営業月報６月!D8="",D8=""),"",SUM(営業月報６月!G8,D8))</f>
        <v>30850000</v>
      </c>
    </row>
    <row r="9" spans="2:7" ht="18" customHeight="1" x14ac:dyDescent="0.15">
      <c r="B9" s="10" t="s">
        <v>8</v>
      </c>
      <c r="C9" s="11">
        <f>IF(営業月報６月!D35="","",営業月報６月!D35)</f>
        <v>1500000</v>
      </c>
      <c r="D9" s="11">
        <v>2650000</v>
      </c>
      <c r="E9" s="12">
        <f>IF(AND(COUNT(C9:D9)=2,C9&lt;&gt;0),D9/C9,"")</f>
        <v>1.7666666666666666</v>
      </c>
      <c r="F9" s="13">
        <f>IF(AND(営業月報６月!D9="",D9=""),"",D9-営業月報６月!D9)</f>
        <v>1150000</v>
      </c>
      <c r="G9" s="14">
        <f>IF(AND(営業月報６月!D9="",D9=""),"",SUM(営業月報６月!G9,D9))</f>
        <v>13610000</v>
      </c>
    </row>
    <row r="10" spans="2:7" ht="18" customHeight="1" thickBot="1" x14ac:dyDescent="0.2">
      <c r="B10" s="10" t="s">
        <v>9</v>
      </c>
      <c r="C10" s="13">
        <f>IF(営業月報６月!D36="","",営業月報６月!D36)</f>
        <v>3500000</v>
      </c>
      <c r="D10" s="13">
        <f>IF(COUNT(D7,D9)=0,"",D7-D9)</f>
        <v>3850000</v>
      </c>
      <c r="E10" s="12">
        <f>IF(AND(COUNT(C10:D10)=2,C10&lt;&gt;0),D10/C10,"")</f>
        <v>1.1000000000000001</v>
      </c>
      <c r="F10" s="13">
        <f>IF(営業月報６月!D10="",IF(D10="","",D10),IF(D10="",-営業月報６月!D10,D10-営業月報６月!D10))</f>
        <v>850000</v>
      </c>
      <c r="G10" s="15">
        <f>IF(AND(営業月報６月!D10="",D10=""),"",SUM(営業月報６月!G10,D10))</f>
        <v>18700000</v>
      </c>
    </row>
    <row r="11" spans="2:7" ht="18" customHeight="1" thickBot="1" x14ac:dyDescent="0.2">
      <c r="B11" s="16" t="s">
        <v>10</v>
      </c>
      <c r="C11" s="17">
        <f>IF(営業月報６月!D37="","",営業月報６月!D37)</f>
        <v>0.6</v>
      </c>
      <c r="D11" s="17">
        <f>IF(AND(COUNT(D7:D8)=2,D7&lt;&gt;0),D8/D7,"")</f>
        <v>1.1076923076923078</v>
      </c>
      <c r="E11" s="18"/>
      <c r="F11" s="19"/>
      <c r="G11" s="20"/>
    </row>
    <row r="12" spans="2:7" ht="15" thickBot="1" x14ac:dyDescent="0.2">
      <c r="B12" s="21"/>
      <c r="C12" s="21"/>
      <c r="D12" s="21"/>
      <c r="E12" s="21"/>
      <c r="F12" s="21"/>
      <c r="G12" s="21"/>
    </row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48"/>
      <c r="D14" s="48"/>
      <c r="E14" s="48"/>
      <c r="F14" s="48"/>
      <c r="G14" s="49"/>
    </row>
    <row r="15" spans="2:7" ht="20.100000000000001" customHeight="1" x14ac:dyDescent="0.15">
      <c r="B15" s="47"/>
      <c r="C15" s="48"/>
      <c r="D15" s="48"/>
      <c r="E15" s="48"/>
      <c r="F15" s="48"/>
      <c r="G15" s="49"/>
    </row>
    <row r="16" spans="2:7" ht="20.100000000000001" customHeight="1" x14ac:dyDescent="0.15">
      <c r="B16" s="47"/>
      <c r="C16" s="48"/>
      <c r="D16" s="48"/>
      <c r="E16" s="48"/>
      <c r="F16" s="48"/>
      <c r="G16" s="49"/>
    </row>
    <row r="17" spans="2:7" ht="20.100000000000001" customHeight="1" thickBot="1" x14ac:dyDescent="0.2">
      <c r="B17" s="50"/>
      <c r="C17" s="51"/>
      <c r="D17" s="51"/>
      <c r="E17" s="51"/>
      <c r="F17" s="51"/>
      <c r="G17" s="52"/>
    </row>
    <row r="18" spans="2:7" ht="15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48"/>
      <c r="D20" s="48"/>
      <c r="E20" s="48"/>
      <c r="F20" s="48"/>
      <c r="G20" s="49"/>
    </row>
    <row r="21" spans="2:7" ht="20.100000000000001" customHeight="1" x14ac:dyDescent="0.15">
      <c r="B21" s="47"/>
      <c r="C21" s="48"/>
      <c r="D21" s="48"/>
      <c r="E21" s="48"/>
      <c r="F21" s="48"/>
      <c r="G21" s="49"/>
    </row>
    <row r="22" spans="2:7" ht="20.100000000000001" customHeight="1" x14ac:dyDescent="0.15">
      <c r="B22" s="47"/>
      <c r="C22" s="48"/>
      <c r="D22" s="48"/>
      <c r="E22" s="48"/>
      <c r="F22" s="48"/>
      <c r="G22" s="49"/>
    </row>
    <row r="23" spans="2:7" ht="20.100000000000001" customHeight="1" thickBot="1" x14ac:dyDescent="0.2">
      <c r="B23" s="50"/>
      <c r="C23" s="51"/>
      <c r="D23" s="51"/>
      <c r="E23" s="51"/>
      <c r="F23" s="51"/>
      <c r="G23" s="52"/>
    </row>
    <row r="24" spans="2:7" ht="15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48"/>
      <c r="D26" s="48"/>
      <c r="E26" s="48"/>
      <c r="F26" s="48"/>
      <c r="G26" s="49"/>
    </row>
    <row r="27" spans="2:7" ht="20.100000000000001" customHeight="1" x14ac:dyDescent="0.15">
      <c r="B27" s="47"/>
      <c r="C27" s="48"/>
      <c r="D27" s="48"/>
      <c r="E27" s="48"/>
      <c r="F27" s="48"/>
      <c r="G27" s="49"/>
    </row>
    <row r="28" spans="2:7" ht="20.100000000000001" customHeight="1" x14ac:dyDescent="0.15">
      <c r="B28" s="47"/>
      <c r="C28" s="48"/>
      <c r="D28" s="48"/>
      <c r="E28" s="48"/>
      <c r="F28" s="48"/>
      <c r="G28" s="49"/>
    </row>
    <row r="29" spans="2:7" ht="20.100000000000001" customHeight="1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24" t="s">
        <v>14</v>
      </c>
      <c r="D31" s="25"/>
      <c r="E31" s="25"/>
      <c r="F31" s="25"/>
      <c r="G31" s="26"/>
    </row>
    <row r="32" spans="2:7" ht="18" customHeight="1" x14ac:dyDescent="0.15">
      <c r="B32" s="7"/>
      <c r="C32" s="8" t="s">
        <v>15</v>
      </c>
      <c r="D32" s="8" t="s">
        <v>16</v>
      </c>
      <c r="E32" s="27" t="s">
        <v>17</v>
      </c>
      <c r="F32" s="28"/>
      <c r="G32" s="29"/>
    </row>
    <row r="33" spans="2:7" ht="18" customHeight="1" x14ac:dyDescent="0.15">
      <c r="B33" s="10" t="s">
        <v>6</v>
      </c>
      <c r="C33" s="30">
        <f>IF(C7="",IF(D7="","",D7),IF(D7="",-C7,D7-C7))</f>
        <v>1500000</v>
      </c>
      <c r="D33" s="31">
        <v>5000000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4200000</v>
      </c>
      <c r="D34" s="31">
        <v>2500000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1150000</v>
      </c>
      <c r="D35" s="31">
        <v>1500000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350000</v>
      </c>
      <c r="D36" s="30">
        <f>IF(COUNT(D33,D35)=0,"",D33-D35)</f>
        <v>3500000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0.50769230769230778</v>
      </c>
      <c r="D37" s="17">
        <f>IF(AND(COUNT(D33:D34)=2,D33&lt;&gt;0),D34/D33,"")</f>
        <v>0.5</v>
      </c>
      <c r="E37" s="44"/>
      <c r="F37" s="45"/>
      <c r="G37" s="46"/>
    </row>
  </sheetData>
  <mergeCells count="11">
    <mergeCell ref="C13:G13"/>
    <mergeCell ref="C19:G19"/>
    <mergeCell ref="C25:G25"/>
    <mergeCell ref="E37:G37"/>
    <mergeCell ref="B14:G17"/>
    <mergeCell ref="B20:G23"/>
    <mergeCell ref="B26:G29"/>
    <mergeCell ref="E33:G33"/>
    <mergeCell ref="E34:G34"/>
    <mergeCell ref="E35:G35"/>
    <mergeCell ref="E36:G36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7"/>
  <sheetViews>
    <sheetView showGridLines="0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2"/>
      <c r="D3" s="2"/>
      <c r="E3" s="2"/>
      <c r="F3" s="2"/>
      <c r="G3" s="2"/>
    </row>
    <row r="4" spans="2:7" ht="15" thickBot="1" x14ac:dyDescent="0.2"/>
    <row r="5" spans="2:7" ht="18" customHeight="1" thickBot="1" x14ac:dyDescent="0.2">
      <c r="B5" s="4"/>
      <c r="C5" s="37"/>
      <c r="D5" s="38" t="s">
        <v>21</v>
      </c>
      <c r="E5" s="39" t="s">
        <v>0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f>IF(営業月報７月!D33="","",営業月報７月!D33)</f>
        <v>5000000</v>
      </c>
      <c r="D7" s="11">
        <v>5500000</v>
      </c>
      <c r="E7" s="12">
        <f>IF(AND(COUNT(C7:D7)=2,C7&lt;&gt;0),D7/C7,"")</f>
        <v>1.1000000000000001</v>
      </c>
      <c r="F7" s="13">
        <f>IF(AND(営業月報７月!D7="",D7=""),"",D7-営業月報７月!D7)</f>
        <v>-1000000</v>
      </c>
      <c r="G7" s="14">
        <f>IF(AND(営業月報７月!D7="",D7=""),"",SUM(営業月報７月!G7,D7))</f>
        <v>37810000</v>
      </c>
    </row>
    <row r="8" spans="2:7" ht="18" customHeight="1" x14ac:dyDescent="0.15">
      <c r="B8" s="10" t="s">
        <v>7</v>
      </c>
      <c r="C8" s="11">
        <f>IF(営業月報７月!D34="","",営業月報７月!D34)</f>
        <v>2500000</v>
      </c>
      <c r="D8" s="11">
        <v>3000000</v>
      </c>
      <c r="E8" s="12">
        <f>IF(AND(COUNT(C8:D8)=2,C8&lt;&gt;0),D8/C8,"")</f>
        <v>1.2</v>
      </c>
      <c r="F8" s="13">
        <f>IF(AND(営業月報７月!D8="",D8=""),"",D8-営業月報７月!D8)</f>
        <v>-4200000</v>
      </c>
      <c r="G8" s="14">
        <f>IF(AND(営業月報７月!D8="",D8=""),"",SUM(営業月報７月!G8,D8))</f>
        <v>33850000</v>
      </c>
    </row>
    <row r="9" spans="2:7" ht="18" customHeight="1" x14ac:dyDescent="0.15">
      <c r="B9" s="10" t="s">
        <v>8</v>
      </c>
      <c r="C9" s="11">
        <f>IF(営業月報７月!D35="","",営業月報７月!D35)</f>
        <v>1500000</v>
      </c>
      <c r="D9" s="11">
        <v>2550000</v>
      </c>
      <c r="E9" s="12">
        <f>IF(AND(COUNT(C9:D9)=2,C9&lt;&gt;0),D9/C9,"")</f>
        <v>1.7</v>
      </c>
      <c r="F9" s="13">
        <f>IF(AND(営業月報７月!D9="",D9=""),"",D9-営業月報７月!D9)</f>
        <v>-100000</v>
      </c>
      <c r="G9" s="14">
        <f>IF(AND(営業月報７月!D9="",D9=""),"",SUM(営業月報７月!G9,D9))</f>
        <v>16160000</v>
      </c>
    </row>
    <row r="10" spans="2:7" ht="18" customHeight="1" thickBot="1" x14ac:dyDescent="0.2">
      <c r="B10" s="10" t="s">
        <v>9</v>
      </c>
      <c r="C10" s="13">
        <f>IF(営業月報７月!D36="","",営業月報７月!D36)</f>
        <v>3500000</v>
      </c>
      <c r="D10" s="13">
        <f>IF(COUNT(D7,D9)=0,"",D7-D9)</f>
        <v>2950000</v>
      </c>
      <c r="E10" s="12">
        <f>IF(AND(COUNT(C10:D10)=2,C10&lt;&gt;0),D10/C10,"")</f>
        <v>0.84285714285714286</v>
      </c>
      <c r="F10" s="13">
        <f>IF(営業月報７月!D10="",IF(D10="","",D10),IF(D10="",-営業月報７月!D10,D10-営業月報７月!D10))</f>
        <v>-900000</v>
      </c>
      <c r="G10" s="15">
        <f>IF(AND(営業月報７月!D10="",D10=""),"",SUM(営業月報７月!G10,D10))</f>
        <v>21650000</v>
      </c>
    </row>
    <row r="11" spans="2:7" ht="18" customHeight="1" thickBot="1" x14ac:dyDescent="0.2">
      <c r="B11" s="16" t="s">
        <v>10</v>
      </c>
      <c r="C11" s="17">
        <f>IF(営業月報７月!D37="","",営業月報７月!D37)</f>
        <v>0.5</v>
      </c>
      <c r="D11" s="17">
        <f>IF(AND(COUNT(D7:D8)=2,D7&lt;&gt;0),D8/D7,"")</f>
        <v>0.54545454545454541</v>
      </c>
      <c r="E11" s="18"/>
      <c r="F11" s="19"/>
      <c r="G11" s="20"/>
    </row>
    <row r="12" spans="2:7" ht="15" thickBot="1" x14ac:dyDescent="0.2"/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48"/>
      <c r="D14" s="48"/>
      <c r="E14" s="48"/>
      <c r="F14" s="48"/>
      <c r="G14" s="49"/>
    </row>
    <row r="15" spans="2:7" ht="20.100000000000001" customHeight="1" x14ac:dyDescent="0.15">
      <c r="B15" s="47"/>
      <c r="C15" s="48"/>
      <c r="D15" s="48"/>
      <c r="E15" s="48"/>
      <c r="F15" s="48"/>
      <c r="G15" s="49"/>
    </row>
    <row r="16" spans="2:7" ht="20.100000000000001" customHeight="1" x14ac:dyDescent="0.15">
      <c r="B16" s="47"/>
      <c r="C16" s="48"/>
      <c r="D16" s="48"/>
      <c r="E16" s="48"/>
      <c r="F16" s="48"/>
      <c r="G16" s="49"/>
    </row>
    <row r="17" spans="2:7" ht="19.5" customHeight="1" thickBot="1" x14ac:dyDescent="0.2">
      <c r="B17" s="50"/>
      <c r="C17" s="51"/>
      <c r="D17" s="51"/>
      <c r="E17" s="51"/>
      <c r="F17" s="51"/>
      <c r="G17" s="52"/>
    </row>
    <row r="18" spans="2:7" ht="15" customHeight="1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48"/>
      <c r="D20" s="48"/>
      <c r="E20" s="48"/>
      <c r="F20" s="48"/>
      <c r="G20" s="49"/>
    </row>
    <row r="21" spans="2:7" ht="20.100000000000001" customHeight="1" x14ac:dyDescent="0.15">
      <c r="B21" s="47"/>
      <c r="C21" s="48"/>
      <c r="D21" s="48"/>
      <c r="E21" s="48"/>
      <c r="F21" s="48"/>
      <c r="G21" s="49"/>
    </row>
    <row r="22" spans="2:7" ht="20.100000000000001" customHeight="1" x14ac:dyDescent="0.15">
      <c r="B22" s="47"/>
      <c r="C22" s="48"/>
      <c r="D22" s="48"/>
      <c r="E22" s="48"/>
      <c r="F22" s="48"/>
      <c r="G22" s="49"/>
    </row>
    <row r="23" spans="2:7" ht="19.5" customHeight="1" thickBot="1" x14ac:dyDescent="0.2">
      <c r="B23" s="50"/>
      <c r="C23" s="51"/>
      <c r="D23" s="51"/>
      <c r="E23" s="51"/>
      <c r="F23" s="51"/>
      <c r="G23" s="52"/>
    </row>
    <row r="24" spans="2:7" ht="15" customHeight="1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48"/>
      <c r="D26" s="48"/>
      <c r="E26" s="48"/>
      <c r="F26" s="48"/>
      <c r="G26" s="49"/>
    </row>
    <row r="27" spans="2:7" ht="20.100000000000001" customHeight="1" x14ac:dyDescent="0.15">
      <c r="B27" s="47"/>
      <c r="C27" s="48"/>
      <c r="D27" s="48"/>
      <c r="E27" s="48"/>
      <c r="F27" s="48"/>
      <c r="G27" s="49"/>
    </row>
    <row r="28" spans="2:7" ht="20.100000000000001" customHeight="1" x14ac:dyDescent="0.15">
      <c r="B28" s="47"/>
      <c r="C28" s="48"/>
      <c r="D28" s="48"/>
      <c r="E28" s="48"/>
      <c r="F28" s="48"/>
      <c r="G28" s="49"/>
    </row>
    <row r="29" spans="2:7" ht="19.5" customHeight="1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24" t="s">
        <v>14</v>
      </c>
      <c r="D31" s="25"/>
      <c r="E31" s="25"/>
      <c r="F31" s="25"/>
      <c r="G31" s="26"/>
    </row>
    <row r="32" spans="2:7" ht="18" customHeight="1" x14ac:dyDescent="0.15">
      <c r="B32" s="7"/>
      <c r="C32" s="8" t="s">
        <v>15</v>
      </c>
      <c r="D32" s="8" t="s">
        <v>16</v>
      </c>
      <c r="E32" s="27" t="s">
        <v>17</v>
      </c>
      <c r="F32" s="28"/>
      <c r="G32" s="29"/>
    </row>
    <row r="33" spans="2:7" ht="18" customHeight="1" x14ac:dyDescent="0.15">
      <c r="B33" s="10" t="s">
        <v>6</v>
      </c>
      <c r="C33" s="30">
        <f>IF(C7="",IF(D7="","",D7),IF(D7="",-C7,D7-C7))</f>
        <v>500000</v>
      </c>
      <c r="D33" s="31">
        <v>5000000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500000</v>
      </c>
      <c r="D34" s="31">
        <v>4000000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1050000</v>
      </c>
      <c r="D35" s="31">
        <v>3000000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-550000</v>
      </c>
      <c r="D36" s="30">
        <f>IF(COUNT(D33,D35)=0,"",D33-D35)</f>
        <v>2000000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4.5454545454545414E-2</v>
      </c>
      <c r="D37" s="17">
        <f>IF(AND(COUNT(D33:D34)=2,D33&lt;&gt;0),D34/D33,"")</f>
        <v>0.8</v>
      </c>
      <c r="E37" s="44"/>
      <c r="F37" s="45"/>
      <c r="G37" s="46"/>
    </row>
  </sheetData>
  <mergeCells count="11">
    <mergeCell ref="C13:G13"/>
    <mergeCell ref="B14:G17"/>
    <mergeCell ref="C19:G19"/>
    <mergeCell ref="B20:G23"/>
    <mergeCell ref="C25:G25"/>
    <mergeCell ref="B26:G29"/>
    <mergeCell ref="E37:G37"/>
    <mergeCell ref="E34:G34"/>
    <mergeCell ref="E35:G35"/>
    <mergeCell ref="E36:G36"/>
    <mergeCell ref="E33:G33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37"/>
  <sheetViews>
    <sheetView showGridLines="0" workbookViewId="0">
      <selection activeCell="B5" sqref="B5"/>
    </sheetView>
  </sheetViews>
  <sheetFormatPr defaultRowHeight="14.25" x14ac:dyDescent="0.15"/>
  <cols>
    <col min="1" max="1" width="4.375" style="3" customWidth="1"/>
    <col min="2" max="2" width="15.5" style="3" customWidth="1"/>
    <col min="3" max="3" width="13.125" style="3" customWidth="1"/>
    <col min="4" max="7" width="12.875" style="3" customWidth="1"/>
    <col min="8" max="16384" width="9" style="3"/>
  </cols>
  <sheetData>
    <row r="3" spans="2:7" ht="24" x14ac:dyDescent="0.25">
      <c r="B3" s="1"/>
      <c r="C3" s="2"/>
      <c r="D3" s="2"/>
      <c r="E3" s="2"/>
      <c r="F3" s="2"/>
      <c r="G3" s="2"/>
    </row>
    <row r="4" spans="2:7" ht="15" thickBot="1" x14ac:dyDescent="0.2"/>
    <row r="5" spans="2:7" ht="18" customHeight="1" thickBot="1" x14ac:dyDescent="0.2">
      <c r="B5" s="4"/>
      <c r="C5" s="37"/>
      <c r="D5" s="38" t="s">
        <v>22</v>
      </c>
      <c r="E5" s="39" t="s">
        <v>0</v>
      </c>
      <c r="F5" s="39"/>
      <c r="G5" s="40"/>
    </row>
    <row r="6" spans="2:7" ht="18" customHeight="1" x14ac:dyDescent="0.15">
      <c r="B6" s="7"/>
      <c r="C6" s="8" t="s">
        <v>1</v>
      </c>
      <c r="D6" s="8" t="s">
        <v>2</v>
      </c>
      <c r="E6" s="8" t="s">
        <v>3</v>
      </c>
      <c r="F6" s="8" t="s">
        <v>4</v>
      </c>
      <c r="G6" s="9" t="s">
        <v>5</v>
      </c>
    </row>
    <row r="7" spans="2:7" ht="18" customHeight="1" x14ac:dyDescent="0.15">
      <c r="B7" s="10" t="s">
        <v>6</v>
      </c>
      <c r="C7" s="11">
        <f>IF(営業月報８月!D33="","",営業月報８月!D33)</f>
        <v>5000000</v>
      </c>
      <c r="D7" s="11">
        <v>4500000</v>
      </c>
      <c r="E7" s="12">
        <f>IF(AND(COUNT(C7:D7)=2,C7&lt;&gt;0),D7/C7,"")</f>
        <v>0.9</v>
      </c>
      <c r="F7" s="13">
        <f>IF(AND(営業月報８月!D7="",D7=""),"",D7-営業月報８月!D7)</f>
        <v>-1000000</v>
      </c>
      <c r="G7" s="14">
        <f>IF(AND(営業月報８月!D7="",D7=""),"",SUM(営業月報８月!G7,D7))</f>
        <v>42310000</v>
      </c>
    </row>
    <row r="8" spans="2:7" ht="18" customHeight="1" x14ac:dyDescent="0.15">
      <c r="B8" s="10" t="s">
        <v>7</v>
      </c>
      <c r="C8" s="11">
        <f>IF(営業月報８月!D34="","",営業月報８月!D34)</f>
        <v>4000000</v>
      </c>
      <c r="D8" s="11">
        <v>4500000</v>
      </c>
      <c r="E8" s="12">
        <f>IF(AND(COUNT(C8:D8)=2,C8&lt;&gt;0),D8/C8,"")</f>
        <v>1.125</v>
      </c>
      <c r="F8" s="13">
        <f>IF(AND(営業月報８月!D8="",D8=""),"",D8-営業月報８月!D8)</f>
        <v>1500000</v>
      </c>
      <c r="G8" s="14">
        <f>IF(AND(営業月報８月!D8="",D8=""),"",SUM(営業月報８月!G8,D8))</f>
        <v>38350000</v>
      </c>
    </row>
    <row r="9" spans="2:7" ht="18" customHeight="1" x14ac:dyDescent="0.15">
      <c r="B9" s="10" t="s">
        <v>8</v>
      </c>
      <c r="C9" s="11">
        <f>IF(営業月報８月!D35="","",営業月報８月!D35)</f>
        <v>3000000</v>
      </c>
      <c r="D9" s="11">
        <v>2000000</v>
      </c>
      <c r="E9" s="12">
        <f>IF(AND(COUNT(C9:D9)=2,C9&lt;&gt;0),D9/C9,"")</f>
        <v>0.66666666666666663</v>
      </c>
      <c r="F9" s="13">
        <f>IF(AND(営業月報８月!D9="",D9=""),"",D9-営業月報８月!D9)</f>
        <v>-550000</v>
      </c>
      <c r="G9" s="14">
        <f>IF(AND(営業月報８月!D9="",D9=""),"",SUM(営業月報８月!G9,D9))</f>
        <v>18160000</v>
      </c>
    </row>
    <row r="10" spans="2:7" ht="18" customHeight="1" thickBot="1" x14ac:dyDescent="0.2">
      <c r="B10" s="10" t="s">
        <v>9</v>
      </c>
      <c r="C10" s="13">
        <f>IF(営業月報８月!D36="","",営業月報８月!D36)</f>
        <v>2000000</v>
      </c>
      <c r="D10" s="13">
        <f>IF(COUNT(D7,D9)=0,"",D7-D9)</f>
        <v>2500000</v>
      </c>
      <c r="E10" s="12">
        <f>IF(AND(COUNT(C10:D10)=2,C10&lt;&gt;0),D10/C10,"")</f>
        <v>1.25</v>
      </c>
      <c r="F10" s="13">
        <f>IF(営業月報８月!D10="",IF(D10="","",D10),IF(D10="",-営業月報８月!D10,D10-営業月報８月!D10))</f>
        <v>-450000</v>
      </c>
      <c r="G10" s="15">
        <f>IF(AND(営業月報８月!D10="",D10=""),"",SUM(営業月報８月!G10,D10))</f>
        <v>24150000</v>
      </c>
    </row>
    <row r="11" spans="2:7" ht="18" customHeight="1" thickBot="1" x14ac:dyDescent="0.2">
      <c r="B11" s="16" t="s">
        <v>10</v>
      </c>
      <c r="C11" s="17">
        <f>IF(営業月報８月!D37="","",営業月報８月!D37)</f>
        <v>0.8</v>
      </c>
      <c r="D11" s="17">
        <f>IF(AND(COUNT(D7:D8)=2,D7&lt;&gt;0),D8/D7,"")</f>
        <v>1</v>
      </c>
      <c r="E11" s="18"/>
      <c r="F11" s="19"/>
      <c r="G11" s="20"/>
    </row>
    <row r="12" spans="2:7" ht="15" thickBot="1" x14ac:dyDescent="0.2">
      <c r="B12" s="21"/>
      <c r="C12" s="21"/>
      <c r="D12" s="21"/>
      <c r="E12" s="21"/>
      <c r="F12" s="21"/>
      <c r="G12" s="21"/>
    </row>
    <row r="13" spans="2:7" ht="20.100000000000001" customHeight="1" x14ac:dyDescent="0.15">
      <c r="B13" s="22" t="s">
        <v>11</v>
      </c>
      <c r="C13" s="42"/>
      <c r="D13" s="42"/>
      <c r="E13" s="42"/>
      <c r="F13" s="42"/>
      <c r="G13" s="43"/>
    </row>
    <row r="14" spans="2:7" ht="20.100000000000001" customHeight="1" x14ac:dyDescent="0.15">
      <c r="B14" s="47"/>
      <c r="C14" s="48"/>
      <c r="D14" s="48"/>
      <c r="E14" s="48"/>
      <c r="F14" s="48"/>
      <c r="G14" s="49"/>
    </row>
    <row r="15" spans="2:7" ht="20.100000000000001" customHeight="1" x14ac:dyDescent="0.15">
      <c r="B15" s="47"/>
      <c r="C15" s="48"/>
      <c r="D15" s="48"/>
      <c r="E15" s="48"/>
      <c r="F15" s="48"/>
      <c r="G15" s="49"/>
    </row>
    <row r="16" spans="2:7" ht="20.100000000000001" customHeight="1" x14ac:dyDescent="0.15">
      <c r="B16" s="47"/>
      <c r="C16" s="48"/>
      <c r="D16" s="48"/>
      <c r="E16" s="48"/>
      <c r="F16" s="48"/>
      <c r="G16" s="49"/>
    </row>
    <row r="17" spans="2:7" ht="20.100000000000001" customHeight="1" thickBot="1" x14ac:dyDescent="0.2">
      <c r="B17" s="50"/>
      <c r="C17" s="51"/>
      <c r="D17" s="51"/>
      <c r="E17" s="51"/>
      <c r="F17" s="51"/>
      <c r="G17" s="52"/>
    </row>
    <row r="18" spans="2:7" ht="15" thickBot="1" x14ac:dyDescent="0.2">
      <c r="B18" s="21"/>
      <c r="C18" s="21"/>
      <c r="D18" s="21"/>
      <c r="E18" s="21"/>
      <c r="F18" s="21"/>
      <c r="G18" s="21"/>
    </row>
    <row r="19" spans="2:7" ht="20.100000000000001" customHeight="1" x14ac:dyDescent="0.15">
      <c r="B19" s="22" t="s">
        <v>12</v>
      </c>
      <c r="C19" s="42"/>
      <c r="D19" s="42"/>
      <c r="E19" s="42"/>
      <c r="F19" s="42"/>
      <c r="G19" s="43"/>
    </row>
    <row r="20" spans="2:7" ht="20.100000000000001" customHeight="1" x14ac:dyDescent="0.15">
      <c r="B20" s="47"/>
      <c r="C20" s="48"/>
      <c r="D20" s="48"/>
      <c r="E20" s="48"/>
      <c r="F20" s="48"/>
      <c r="G20" s="49"/>
    </row>
    <row r="21" spans="2:7" ht="20.100000000000001" customHeight="1" x14ac:dyDescent="0.15">
      <c r="B21" s="47"/>
      <c r="C21" s="48"/>
      <c r="D21" s="48"/>
      <c r="E21" s="48"/>
      <c r="F21" s="48"/>
      <c r="G21" s="49"/>
    </row>
    <row r="22" spans="2:7" ht="20.100000000000001" customHeight="1" x14ac:dyDescent="0.15">
      <c r="B22" s="47"/>
      <c r="C22" s="48"/>
      <c r="D22" s="48"/>
      <c r="E22" s="48"/>
      <c r="F22" s="48"/>
      <c r="G22" s="49"/>
    </row>
    <row r="23" spans="2:7" ht="20.100000000000001" customHeight="1" thickBot="1" x14ac:dyDescent="0.2">
      <c r="B23" s="50"/>
      <c r="C23" s="51"/>
      <c r="D23" s="51"/>
      <c r="E23" s="51"/>
      <c r="F23" s="51"/>
      <c r="G23" s="52"/>
    </row>
    <row r="24" spans="2:7" ht="15" thickBot="1" x14ac:dyDescent="0.2">
      <c r="B24" s="21"/>
      <c r="C24" s="21"/>
      <c r="D24" s="21"/>
      <c r="E24" s="21"/>
      <c r="F24" s="21"/>
      <c r="G24" s="21"/>
    </row>
    <row r="25" spans="2:7" ht="20.100000000000001" customHeight="1" x14ac:dyDescent="0.15">
      <c r="B25" s="22" t="s">
        <v>13</v>
      </c>
      <c r="C25" s="42"/>
      <c r="D25" s="42"/>
      <c r="E25" s="42"/>
      <c r="F25" s="42"/>
      <c r="G25" s="43"/>
    </row>
    <row r="26" spans="2:7" ht="20.100000000000001" customHeight="1" x14ac:dyDescent="0.15">
      <c r="B26" s="47"/>
      <c r="C26" s="48"/>
      <c r="D26" s="48"/>
      <c r="E26" s="48"/>
      <c r="F26" s="48"/>
      <c r="G26" s="49"/>
    </row>
    <row r="27" spans="2:7" ht="20.100000000000001" customHeight="1" x14ac:dyDescent="0.15">
      <c r="B27" s="47"/>
      <c r="C27" s="48"/>
      <c r="D27" s="48"/>
      <c r="E27" s="48"/>
      <c r="F27" s="48"/>
      <c r="G27" s="49"/>
    </row>
    <row r="28" spans="2:7" ht="20.100000000000001" customHeight="1" x14ac:dyDescent="0.15">
      <c r="B28" s="47"/>
      <c r="C28" s="48"/>
      <c r="D28" s="48"/>
      <c r="E28" s="48"/>
      <c r="F28" s="48"/>
      <c r="G28" s="49"/>
    </row>
    <row r="29" spans="2:7" ht="20.100000000000001" customHeight="1" thickBot="1" x14ac:dyDescent="0.2">
      <c r="B29" s="50"/>
      <c r="C29" s="51"/>
      <c r="D29" s="51"/>
      <c r="E29" s="51"/>
      <c r="F29" s="51"/>
      <c r="G29" s="52"/>
    </row>
    <row r="30" spans="2:7" ht="15" thickBot="1" x14ac:dyDescent="0.2">
      <c r="B30" s="21"/>
      <c r="C30" s="21"/>
      <c r="D30" s="21"/>
      <c r="E30" s="21"/>
      <c r="F30" s="21"/>
      <c r="G30" s="21"/>
    </row>
    <row r="31" spans="2:7" ht="18" customHeight="1" x14ac:dyDescent="0.15">
      <c r="B31" s="23"/>
      <c r="C31" s="24" t="s">
        <v>14</v>
      </c>
      <c r="D31" s="25"/>
      <c r="E31" s="25"/>
      <c r="F31" s="25"/>
      <c r="G31" s="26"/>
    </row>
    <row r="32" spans="2:7" ht="18" customHeight="1" x14ac:dyDescent="0.15">
      <c r="B32" s="7"/>
      <c r="C32" s="8" t="s">
        <v>15</v>
      </c>
      <c r="D32" s="8" t="s">
        <v>16</v>
      </c>
      <c r="E32" s="27" t="s">
        <v>17</v>
      </c>
      <c r="F32" s="28"/>
      <c r="G32" s="29"/>
    </row>
    <row r="33" spans="2:7" ht="18" customHeight="1" x14ac:dyDescent="0.15">
      <c r="B33" s="10" t="s">
        <v>6</v>
      </c>
      <c r="C33" s="30">
        <f>IF(C7="",IF(D7="","",D7),IF(D7="",-C7,D7-C7))</f>
        <v>-500000</v>
      </c>
      <c r="D33" s="31">
        <v>5000000</v>
      </c>
      <c r="E33" s="53"/>
      <c r="F33" s="54"/>
      <c r="G33" s="55"/>
    </row>
    <row r="34" spans="2:7" ht="18" customHeight="1" x14ac:dyDescent="0.15">
      <c r="B34" s="10" t="s">
        <v>7</v>
      </c>
      <c r="C34" s="30">
        <f>IF(C8="",IF(D8="","",D8),IF(D8="",-C8,D8-C8))</f>
        <v>500000</v>
      </c>
      <c r="D34" s="31">
        <v>3000000</v>
      </c>
      <c r="E34" s="53"/>
      <c r="F34" s="54"/>
      <c r="G34" s="55"/>
    </row>
    <row r="35" spans="2:7" ht="18" customHeight="1" x14ac:dyDescent="0.15">
      <c r="B35" s="10" t="s">
        <v>8</v>
      </c>
      <c r="C35" s="30">
        <f>IF(C9="",IF(D9="","",D9),IF(D9="",-C9,D9-C9))</f>
        <v>-1000000</v>
      </c>
      <c r="D35" s="31">
        <v>2000000</v>
      </c>
      <c r="E35" s="53"/>
      <c r="F35" s="54"/>
      <c r="G35" s="55"/>
    </row>
    <row r="36" spans="2:7" ht="18" customHeight="1" x14ac:dyDescent="0.15">
      <c r="B36" s="10" t="s">
        <v>9</v>
      </c>
      <c r="C36" s="30">
        <f>IF(C10="",IF(D10="","",D10),IF(D10="",-C10,D10-C10))</f>
        <v>500000</v>
      </c>
      <c r="D36" s="30">
        <f>IF(COUNT(D33,D35)=0,"",D33-D35)</f>
        <v>3000000</v>
      </c>
      <c r="E36" s="53"/>
      <c r="F36" s="54"/>
      <c r="G36" s="55"/>
    </row>
    <row r="37" spans="2:7" ht="18" customHeight="1" thickBot="1" x14ac:dyDescent="0.2">
      <c r="B37" s="16" t="s">
        <v>10</v>
      </c>
      <c r="C37" s="17">
        <f>IF(C11="",IF(D11="","",D11),IF(D11="",-C11,D11-C11))</f>
        <v>0.19999999999999996</v>
      </c>
      <c r="D37" s="17">
        <f>IF(AND(COUNT(D33:D34)=2,D33&lt;&gt;0),D34/D33,"")</f>
        <v>0.6</v>
      </c>
      <c r="E37" s="44"/>
      <c r="F37" s="45"/>
      <c r="G37" s="46"/>
    </row>
  </sheetData>
  <mergeCells count="11">
    <mergeCell ref="C13:G13"/>
    <mergeCell ref="C19:G19"/>
    <mergeCell ref="C25:G25"/>
    <mergeCell ref="E37:G37"/>
    <mergeCell ref="B14:G17"/>
    <mergeCell ref="B20:G23"/>
    <mergeCell ref="B26:G29"/>
    <mergeCell ref="E33:G33"/>
    <mergeCell ref="E34:G34"/>
    <mergeCell ref="E35:G35"/>
    <mergeCell ref="E36:G36"/>
  </mergeCells>
  <phoneticPr fontId="5"/>
  <printOptions gridLinesSet="0"/>
  <pageMargins left="0.67" right="0.4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営業月報１月</vt:lpstr>
      <vt:lpstr>営業月報２月</vt:lpstr>
      <vt:lpstr>営業月報３月</vt:lpstr>
      <vt:lpstr>営業月報４月</vt:lpstr>
      <vt:lpstr>営業月報５月</vt:lpstr>
      <vt:lpstr>営業月報６月</vt:lpstr>
      <vt:lpstr>営業月報７月</vt:lpstr>
      <vt:lpstr>営業月報８月</vt:lpstr>
      <vt:lpstr>営業月報９月</vt:lpstr>
      <vt:lpstr>営業月報１０月</vt:lpstr>
      <vt:lpstr>営業月報１１月</vt:lpstr>
      <vt:lpstr>営業月報１２月</vt:lpstr>
    </vt:vector>
  </TitlesOfParts>
  <Company>SBI Business Solutions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SBI Business Solutions Co., Ltd.</dc:creator>
  <cp:lastPrinted>2016-04-20T02:21:25Z</cp:lastPrinted>
  <dcterms:created xsi:type="dcterms:W3CDTF">1996-03-14T10:40:38Z</dcterms:created>
  <dcterms:modified xsi:type="dcterms:W3CDTF">2023-04-10T02:39:55Z</dcterms:modified>
</cp:coreProperties>
</file>